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hertspartnershipalagovuk-my.sharepoint.com/personal/julia_watson_eastherts_gov_uk/Documents/Documents/Website/"/>
    </mc:Choice>
  </mc:AlternateContent>
  <xr:revisionPtr revIDLastSave="0" documentId="8_{637A8A07-3302-4426-820D-2EB892AEDB19}" xr6:coauthVersionLast="47" xr6:coauthVersionMax="47" xr10:uidLastSave="{00000000-0000-0000-0000-000000000000}"/>
  <bookViews>
    <workbookView xWindow="25980" yWindow="780" windowWidth="18900" windowHeight="13185" tabRatio="558" xr2:uid="{00000000-000D-0000-FFFF-FFFF00000000}"/>
  </bookViews>
  <sheets>
    <sheet name="Sites Assessment" sheetId="3" r:id="rId1"/>
    <sheet name="Calculations" sheetId="1" state="hidden" r:id="rId2"/>
    <sheet name="Sheet1" sheetId="4" state="hidden" r:id="rId3"/>
    <sheet name="Reference" sheetId="5" state="hidden" r:id="rId4"/>
  </sheets>
  <definedNames>
    <definedName name="_xlnm._FilterDatabase" localSheetId="1" hidden="1">Calculations!$A$1:$AG$284</definedName>
    <definedName name="_xlnm._FilterDatabase" localSheetId="2" hidden="1">Sheet1!$A$1:$C$284</definedName>
    <definedName name="_xlnm._FilterDatabase" localSheetId="0" hidden="1">'Sites Assessment'!$B$31:$AK$314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1" i="1" l="1"/>
  <c r="G71" i="1"/>
  <c r="G70" i="1"/>
  <c r="AB3" i="1"/>
  <c r="AB4" i="1"/>
  <c r="AB5" i="1"/>
  <c r="AB6" i="1"/>
  <c r="AB7" i="1"/>
  <c r="AB8" i="1"/>
  <c r="AB9" i="1"/>
  <c r="AB10" i="1"/>
  <c r="AB11" i="1"/>
  <c r="AB12" i="1"/>
  <c r="AB13" i="1"/>
  <c r="AB14" i="1"/>
  <c r="AB15" i="1"/>
  <c r="AB16" i="1"/>
  <c r="AB17" i="1"/>
  <c r="AB18" i="1"/>
  <c r="AB19" i="1"/>
  <c r="AB20" i="1"/>
  <c r="AB21" i="1"/>
  <c r="AB22" i="1"/>
  <c r="AB23" i="1"/>
  <c r="AB24" i="1"/>
  <c r="AB25" i="1"/>
  <c r="AB26" i="1"/>
  <c r="AB27" i="1"/>
  <c r="AB28" i="1"/>
  <c r="AB29" i="1"/>
  <c r="AB30" i="1"/>
  <c r="AB31" i="1"/>
  <c r="AB32" i="1"/>
  <c r="AB33" i="1"/>
  <c r="AB34" i="1"/>
  <c r="AB35" i="1"/>
  <c r="AB36" i="1"/>
  <c r="AB37" i="1"/>
  <c r="AB38" i="1"/>
  <c r="AB39" i="1"/>
  <c r="AB40" i="1"/>
  <c r="AB41" i="1"/>
  <c r="AB42" i="1"/>
  <c r="AB43" i="1"/>
  <c r="AB44" i="1"/>
  <c r="AB45" i="1"/>
  <c r="AB46" i="1"/>
  <c r="AB47" i="1"/>
  <c r="AB48" i="1"/>
  <c r="AB49" i="1"/>
  <c r="AB50" i="1"/>
  <c r="AB51" i="1"/>
  <c r="AB52" i="1"/>
  <c r="AB53" i="1"/>
  <c r="AB54" i="1"/>
  <c r="AB55" i="1"/>
  <c r="AB56" i="1"/>
  <c r="AB57" i="1"/>
  <c r="AB58" i="1"/>
  <c r="AB59" i="1"/>
  <c r="AB60" i="1"/>
  <c r="AB61" i="1"/>
  <c r="AB62" i="1"/>
  <c r="AB63" i="1"/>
  <c r="AB64" i="1"/>
  <c r="AB65" i="1"/>
  <c r="AB66" i="1"/>
  <c r="AB67" i="1"/>
  <c r="AB68" i="1"/>
  <c r="AB69" i="1"/>
  <c r="AB70" i="1"/>
  <c r="AB71" i="1"/>
  <c r="AB72" i="1"/>
  <c r="AB73" i="1"/>
  <c r="AB74" i="1"/>
  <c r="AB75" i="1"/>
  <c r="AB76" i="1"/>
  <c r="AB77" i="1"/>
  <c r="AB78" i="1"/>
  <c r="AB79" i="1"/>
  <c r="AB80" i="1"/>
  <c r="AB81" i="1"/>
  <c r="AB82" i="1"/>
  <c r="AB83" i="1"/>
  <c r="AB84" i="1"/>
  <c r="AB85" i="1"/>
  <c r="AB86" i="1"/>
  <c r="AB87" i="1"/>
  <c r="AB88" i="1"/>
  <c r="AB89" i="1"/>
  <c r="AB90" i="1"/>
  <c r="AB91" i="1"/>
  <c r="AB92" i="1"/>
  <c r="AB93" i="1"/>
  <c r="AB94" i="1"/>
  <c r="AB95" i="1"/>
  <c r="AB96" i="1"/>
  <c r="AB97" i="1"/>
  <c r="AB98" i="1"/>
  <c r="AB99" i="1"/>
  <c r="AB100" i="1"/>
  <c r="AB101" i="1"/>
  <c r="AB102" i="1"/>
  <c r="AB103" i="1"/>
  <c r="AB104" i="1"/>
  <c r="AB105" i="1"/>
  <c r="AB106" i="1"/>
  <c r="AB107" i="1"/>
  <c r="AB108" i="1"/>
  <c r="AB109" i="1"/>
  <c r="AB110" i="1"/>
  <c r="AB111" i="1"/>
  <c r="AB112" i="1"/>
  <c r="AB113" i="1"/>
  <c r="AB114" i="1"/>
  <c r="AB115" i="1"/>
  <c r="AB116" i="1"/>
  <c r="AB117" i="1"/>
  <c r="AB118" i="1"/>
  <c r="AB119" i="1"/>
  <c r="AB120" i="1"/>
  <c r="AB121" i="1"/>
  <c r="AB122" i="1"/>
  <c r="AB123" i="1"/>
  <c r="AB124" i="1"/>
  <c r="AB125" i="1"/>
  <c r="AB126" i="1"/>
  <c r="AB127" i="1"/>
  <c r="AB128" i="1"/>
  <c r="AB129" i="1"/>
  <c r="AB130" i="1"/>
  <c r="AB131" i="1"/>
  <c r="AB132" i="1"/>
  <c r="AB133" i="1"/>
  <c r="AB134" i="1"/>
  <c r="AB135" i="1"/>
  <c r="AB136" i="1"/>
  <c r="AB137" i="1"/>
  <c r="AB138" i="1"/>
  <c r="AB139" i="1"/>
  <c r="AB140" i="1"/>
  <c r="AB141" i="1"/>
  <c r="AB142" i="1"/>
  <c r="AB143" i="1"/>
  <c r="AB144" i="1"/>
  <c r="AB145" i="1"/>
  <c r="AB146" i="1"/>
  <c r="AB147" i="1"/>
  <c r="AB148" i="1"/>
  <c r="AB149" i="1"/>
  <c r="AB150" i="1"/>
  <c r="AB151" i="1"/>
  <c r="AB152" i="1"/>
  <c r="AB153" i="1"/>
  <c r="AB154" i="1"/>
  <c r="AB155" i="1"/>
  <c r="AB156" i="1"/>
  <c r="AB157" i="1"/>
  <c r="AB158" i="1"/>
  <c r="AB159" i="1"/>
  <c r="AB160" i="1"/>
  <c r="AB161" i="1"/>
  <c r="AB162" i="1"/>
  <c r="AB163" i="1"/>
  <c r="AB164" i="1"/>
  <c r="AB165" i="1"/>
  <c r="AB166" i="1"/>
  <c r="AB167" i="1"/>
  <c r="AB168" i="1"/>
  <c r="AB169" i="1"/>
  <c r="AB170" i="1"/>
  <c r="AB171" i="1"/>
  <c r="AB172" i="1"/>
  <c r="AB173" i="1"/>
  <c r="AB174" i="1"/>
  <c r="AB175" i="1"/>
  <c r="AB176" i="1"/>
  <c r="AB177" i="1"/>
  <c r="AB178" i="1"/>
  <c r="AB179" i="1"/>
  <c r="AB180" i="1"/>
  <c r="AB181" i="1"/>
  <c r="AB182" i="1"/>
  <c r="AB183" i="1"/>
  <c r="AB184" i="1"/>
  <c r="AB185" i="1"/>
  <c r="AB186" i="1"/>
  <c r="AB187" i="1"/>
  <c r="AB188" i="1"/>
  <c r="AB189" i="1"/>
  <c r="AB190" i="1"/>
  <c r="AB191" i="1"/>
  <c r="AB192" i="1"/>
  <c r="AB193" i="1"/>
  <c r="AB194" i="1"/>
  <c r="AB195" i="1"/>
  <c r="AB196" i="1"/>
  <c r="AB197" i="1"/>
  <c r="AB198" i="1"/>
  <c r="AB199" i="1"/>
  <c r="AB200" i="1"/>
  <c r="AB201" i="1"/>
  <c r="AB202" i="1"/>
  <c r="AB203" i="1"/>
  <c r="AB204" i="1"/>
  <c r="AB205" i="1"/>
  <c r="AB206" i="1"/>
  <c r="AB207" i="1"/>
  <c r="AB208" i="1"/>
  <c r="AB209" i="1"/>
  <c r="AB210" i="1"/>
  <c r="AB211" i="1"/>
  <c r="AB212" i="1"/>
  <c r="AB213" i="1"/>
  <c r="AB214" i="1"/>
  <c r="AB215" i="1"/>
  <c r="AB216" i="1"/>
  <c r="AB217" i="1"/>
  <c r="AB218" i="1"/>
  <c r="AB219" i="1"/>
  <c r="AB220" i="1"/>
  <c r="AB221" i="1"/>
  <c r="AB222" i="1"/>
  <c r="AB223" i="1"/>
  <c r="AB224" i="1"/>
  <c r="AB225" i="1"/>
  <c r="AB226" i="1"/>
  <c r="AB227" i="1"/>
  <c r="AB228" i="1"/>
  <c r="AB229" i="1"/>
  <c r="AB230" i="1"/>
  <c r="AB231" i="1"/>
  <c r="AB232" i="1"/>
  <c r="AB233" i="1"/>
  <c r="AB234" i="1"/>
  <c r="AB235" i="1"/>
  <c r="AB236" i="1"/>
  <c r="AB237" i="1"/>
  <c r="AB238" i="1"/>
  <c r="AB239" i="1"/>
  <c r="AB240" i="1"/>
  <c r="AB241" i="1"/>
  <c r="AB242" i="1"/>
  <c r="AB243" i="1"/>
  <c r="AB244" i="1"/>
  <c r="AB245" i="1"/>
  <c r="AB246" i="1"/>
  <c r="AB247" i="1"/>
  <c r="AB248" i="1"/>
  <c r="AB249" i="1"/>
  <c r="AB250" i="1"/>
  <c r="AB251" i="1"/>
  <c r="AB252" i="1"/>
  <c r="AB253" i="1"/>
  <c r="AB254" i="1"/>
  <c r="AB255" i="1"/>
  <c r="AB256" i="1"/>
  <c r="AB257" i="1"/>
  <c r="AB258" i="1"/>
  <c r="AB259" i="1"/>
  <c r="AB260" i="1"/>
  <c r="AB261" i="1"/>
  <c r="AB262" i="1"/>
  <c r="AB263" i="1"/>
  <c r="AB264" i="1"/>
  <c r="AB265" i="1"/>
  <c r="AB266" i="1"/>
  <c r="AB267" i="1"/>
  <c r="AB268" i="1"/>
  <c r="AB269" i="1"/>
  <c r="AB270" i="1"/>
  <c r="AB271" i="1"/>
  <c r="AB272" i="1"/>
  <c r="AB273" i="1"/>
  <c r="AB274" i="1"/>
  <c r="AB275" i="1"/>
  <c r="AB276" i="1"/>
  <c r="AB277" i="1"/>
  <c r="AB278" i="1"/>
  <c r="AB279" i="1"/>
  <c r="AB280" i="1"/>
  <c r="AB281" i="1"/>
  <c r="AB282" i="1"/>
  <c r="AB283" i="1"/>
  <c r="AB284" i="1"/>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 i="4"/>
  <c r="C45" i="3"/>
  <c r="D291" i="3"/>
  <c r="B96" i="3" l="1"/>
  <c r="B94" i="3"/>
  <c r="Z33" i="3"/>
  <c r="Z34" i="3"/>
  <c r="Z35" i="3"/>
  <c r="Z36" i="3"/>
  <c r="Z37" i="3"/>
  <c r="Z38" i="3"/>
  <c r="Z39" i="3"/>
  <c r="Z40" i="3"/>
  <c r="Z41" i="3"/>
  <c r="Z42" i="3"/>
  <c r="Z43" i="3"/>
  <c r="Z44" i="3"/>
  <c r="Z45" i="3"/>
  <c r="Z46" i="3"/>
  <c r="Z47" i="3"/>
  <c r="Z48" i="3"/>
  <c r="Z49" i="3"/>
  <c r="Z50" i="3"/>
  <c r="Z51" i="3"/>
  <c r="Z52" i="3"/>
  <c r="Z53" i="3"/>
  <c r="Z54" i="3"/>
  <c r="Z55" i="3"/>
  <c r="Z56" i="3"/>
  <c r="Z57" i="3"/>
  <c r="Z58" i="3"/>
  <c r="Z59" i="3"/>
  <c r="Z60" i="3"/>
  <c r="Z61" i="3"/>
  <c r="Z62" i="3"/>
  <c r="Z63" i="3"/>
  <c r="Z64" i="3"/>
  <c r="Z65" i="3"/>
  <c r="Z66" i="3"/>
  <c r="Z67" i="3"/>
  <c r="Z68" i="3"/>
  <c r="Z69" i="3"/>
  <c r="Z70" i="3"/>
  <c r="Z71" i="3"/>
  <c r="Z72" i="3"/>
  <c r="Z73" i="3"/>
  <c r="Z74" i="3"/>
  <c r="Z75" i="3"/>
  <c r="Z76" i="3"/>
  <c r="Z77" i="3"/>
  <c r="Z78" i="3"/>
  <c r="Z79" i="3"/>
  <c r="Z80" i="3"/>
  <c r="Z81" i="3"/>
  <c r="Z82" i="3"/>
  <c r="Z83" i="3"/>
  <c r="Z84" i="3"/>
  <c r="Z85" i="3"/>
  <c r="Z86" i="3"/>
  <c r="Z87" i="3"/>
  <c r="Z88" i="3"/>
  <c r="Z89" i="3"/>
  <c r="Z90" i="3"/>
  <c r="Z91" i="3"/>
  <c r="Z92" i="3"/>
  <c r="Z93" i="3"/>
  <c r="Z94" i="3"/>
  <c r="Z95" i="3"/>
  <c r="Z96" i="3"/>
  <c r="Z97" i="3"/>
  <c r="Z98" i="3"/>
  <c r="Z99" i="3"/>
  <c r="Z100" i="3"/>
  <c r="Z101" i="3"/>
  <c r="Z102" i="3"/>
  <c r="Z103" i="3"/>
  <c r="Z104" i="3"/>
  <c r="Z105" i="3"/>
  <c r="Z106" i="3"/>
  <c r="Z107" i="3"/>
  <c r="Z108" i="3"/>
  <c r="Z109" i="3"/>
  <c r="Z110" i="3"/>
  <c r="Z111" i="3"/>
  <c r="Z112" i="3"/>
  <c r="Z113" i="3"/>
  <c r="Z114" i="3"/>
  <c r="Z115" i="3"/>
  <c r="Z116" i="3"/>
  <c r="Z117" i="3"/>
  <c r="Z118" i="3"/>
  <c r="Z119" i="3"/>
  <c r="Z120" i="3"/>
  <c r="Z121" i="3"/>
  <c r="Z122" i="3"/>
  <c r="Z123" i="3"/>
  <c r="Z124" i="3"/>
  <c r="Z125" i="3"/>
  <c r="Z126" i="3"/>
  <c r="Z127" i="3"/>
  <c r="Z128" i="3"/>
  <c r="Z129" i="3"/>
  <c r="Z130" i="3"/>
  <c r="Z131" i="3"/>
  <c r="Z132" i="3"/>
  <c r="Z133" i="3"/>
  <c r="Z134" i="3"/>
  <c r="Z135" i="3"/>
  <c r="Z136" i="3"/>
  <c r="Z137" i="3"/>
  <c r="Z138" i="3"/>
  <c r="Z139" i="3"/>
  <c r="Z140" i="3"/>
  <c r="Z141" i="3"/>
  <c r="Z142" i="3"/>
  <c r="Z143" i="3"/>
  <c r="Z144" i="3"/>
  <c r="Z145" i="3"/>
  <c r="Z146" i="3"/>
  <c r="Z147" i="3"/>
  <c r="Z148" i="3"/>
  <c r="Z149" i="3"/>
  <c r="Z150" i="3"/>
  <c r="Z151" i="3"/>
  <c r="Z152" i="3"/>
  <c r="Z153" i="3"/>
  <c r="Z154" i="3"/>
  <c r="Z155" i="3"/>
  <c r="Z156" i="3"/>
  <c r="Z157" i="3"/>
  <c r="Z158" i="3"/>
  <c r="Z159" i="3"/>
  <c r="Z160" i="3"/>
  <c r="Z161" i="3"/>
  <c r="Z162" i="3"/>
  <c r="Z163" i="3"/>
  <c r="Z164" i="3"/>
  <c r="Z165" i="3"/>
  <c r="Z166" i="3"/>
  <c r="Z167" i="3"/>
  <c r="Z168" i="3"/>
  <c r="Z169" i="3"/>
  <c r="Z170" i="3"/>
  <c r="Z171" i="3"/>
  <c r="Z172" i="3"/>
  <c r="Z173" i="3"/>
  <c r="Z174" i="3"/>
  <c r="Z175" i="3"/>
  <c r="Z176" i="3"/>
  <c r="Z177" i="3"/>
  <c r="Z178" i="3"/>
  <c r="Z179" i="3"/>
  <c r="Z180" i="3"/>
  <c r="Z181" i="3"/>
  <c r="Z182" i="3"/>
  <c r="Z183" i="3"/>
  <c r="Z184" i="3"/>
  <c r="Z185" i="3"/>
  <c r="Z186" i="3"/>
  <c r="Z187" i="3"/>
  <c r="Z188" i="3"/>
  <c r="Z189" i="3"/>
  <c r="Z190" i="3"/>
  <c r="Z191" i="3"/>
  <c r="Z192" i="3"/>
  <c r="Z193" i="3"/>
  <c r="Z194" i="3"/>
  <c r="Z195" i="3"/>
  <c r="Z196" i="3"/>
  <c r="Z197" i="3"/>
  <c r="Z198" i="3"/>
  <c r="Z199" i="3"/>
  <c r="Z200" i="3"/>
  <c r="Z201" i="3"/>
  <c r="Z202" i="3"/>
  <c r="Z203" i="3"/>
  <c r="Z204" i="3"/>
  <c r="Z205" i="3"/>
  <c r="Z206" i="3"/>
  <c r="Z207" i="3"/>
  <c r="Z208" i="3"/>
  <c r="Z209" i="3"/>
  <c r="Z210" i="3"/>
  <c r="Z211" i="3"/>
  <c r="Z212" i="3"/>
  <c r="Z213" i="3"/>
  <c r="Z214" i="3"/>
  <c r="Z215" i="3"/>
  <c r="Z216" i="3"/>
  <c r="Z217" i="3"/>
  <c r="Z218" i="3"/>
  <c r="Z219" i="3"/>
  <c r="Z220" i="3"/>
  <c r="Z221" i="3"/>
  <c r="Z222" i="3"/>
  <c r="Z223" i="3"/>
  <c r="Z224" i="3"/>
  <c r="Z225" i="3"/>
  <c r="Z226" i="3"/>
  <c r="Z227" i="3"/>
  <c r="Z228" i="3"/>
  <c r="Z229" i="3"/>
  <c r="Z230" i="3"/>
  <c r="Z231" i="3"/>
  <c r="Z232" i="3"/>
  <c r="Z233" i="3"/>
  <c r="Z234" i="3"/>
  <c r="Z235" i="3"/>
  <c r="Z236" i="3"/>
  <c r="Z237" i="3"/>
  <c r="Z238" i="3"/>
  <c r="Z239" i="3"/>
  <c r="Z240" i="3"/>
  <c r="Z241" i="3"/>
  <c r="Z242" i="3"/>
  <c r="Z243" i="3"/>
  <c r="Z244" i="3"/>
  <c r="Z245" i="3"/>
  <c r="Z246" i="3"/>
  <c r="Z247" i="3"/>
  <c r="Z248" i="3"/>
  <c r="Z249" i="3"/>
  <c r="Z250" i="3"/>
  <c r="Z251" i="3"/>
  <c r="Z252" i="3"/>
  <c r="Z253" i="3"/>
  <c r="Z254" i="3"/>
  <c r="Z255" i="3"/>
  <c r="Z256" i="3"/>
  <c r="Z257" i="3"/>
  <c r="Z258" i="3"/>
  <c r="Z259" i="3"/>
  <c r="Z260" i="3"/>
  <c r="Z261" i="3"/>
  <c r="Z262" i="3"/>
  <c r="Z263" i="3"/>
  <c r="Z264" i="3"/>
  <c r="Z265" i="3"/>
  <c r="Z266" i="3"/>
  <c r="Z267" i="3"/>
  <c r="Z268" i="3"/>
  <c r="Z269" i="3"/>
  <c r="Z270" i="3"/>
  <c r="Z271" i="3"/>
  <c r="Z272" i="3"/>
  <c r="Z273" i="3"/>
  <c r="Z274" i="3"/>
  <c r="Z275" i="3"/>
  <c r="Z276" i="3"/>
  <c r="Z277" i="3"/>
  <c r="Z278" i="3"/>
  <c r="Z279" i="3"/>
  <c r="Z280" i="3"/>
  <c r="Z281" i="3"/>
  <c r="Z282" i="3"/>
  <c r="Z283" i="3"/>
  <c r="Z284" i="3"/>
  <c r="Z285" i="3"/>
  <c r="Z286" i="3"/>
  <c r="Z287" i="3"/>
  <c r="Z288" i="3"/>
  <c r="Z289" i="3"/>
  <c r="Z290" i="3"/>
  <c r="Z291" i="3"/>
  <c r="Z292" i="3"/>
  <c r="Z293" i="3"/>
  <c r="Z294" i="3"/>
  <c r="Z295" i="3"/>
  <c r="Z296" i="3"/>
  <c r="Z297" i="3"/>
  <c r="Z298" i="3"/>
  <c r="Z299" i="3"/>
  <c r="Z300" i="3"/>
  <c r="Z301" i="3"/>
  <c r="Z302" i="3"/>
  <c r="Z303" i="3"/>
  <c r="Z304" i="3"/>
  <c r="Z305" i="3"/>
  <c r="Z306" i="3"/>
  <c r="Z307" i="3"/>
  <c r="Z308" i="3"/>
  <c r="Z309" i="3"/>
  <c r="Z310" i="3"/>
  <c r="Z311" i="3"/>
  <c r="Z312" i="3"/>
  <c r="Z313" i="3"/>
  <c r="Z314" i="3"/>
  <c r="Z32" i="3"/>
  <c r="AD3" i="1" l="1"/>
  <c r="AA33" i="3" s="1"/>
  <c r="AD4" i="1"/>
  <c r="AA34" i="3" s="1"/>
  <c r="AD5" i="1"/>
  <c r="AA35" i="3" s="1"/>
  <c r="AD6" i="1"/>
  <c r="AA36" i="3" s="1"/>
  <c r="AD7" i="1"/>
  <c r="AA37" i="3" s="1"/>
  <c r="AD8" i="1"/>
  <c r="AA38" i="3" s="1"/>
  <c r="AD9" i="1"/>
  <c r="AA39" i="3" s="1"/>
  <c r="AD10" i="1"/>
  <c r="AA40" i="3" s="1"/>
  <c r="AD11" i="1"/>
  <c r="AA41" i="3" s="1"/>
  <c r="AD12" i="1"/>
  <c r="AA42" i="3" s="1"/>
  <c r="AD13" i="1"/>
  <c r="AA43" i="3" s="1"/>
  <c r="AD14" i="1"/>
  <c r="AA44" i="3" s="1"/>
  <c r="AD15" i="1"/>
  <c r="AA45" i="3" s="1"/>
  <c r="AD16" i="1"/>
  <c r="AA46" i="3" s="1"/>
  <c r="AD17" i="1"/>
  <c r="AA47" i="3" s="1"/>
  <c r="AD18" i="1"/>
  <c r="AA48" i="3" s="1"/>
  <c r="AD19" i="1"/>
  <c r="AA49" i="3" s="1"/>
  <c r="AD20" i="1"/>
  <c r="AA50" i="3" s="1"/>
  <c r="AD21" i="1"/>
  <c r="AA51" i="3" s="1"/>
  <c r="AD22" i="1"/>
  <c r="AA52" i="3" s="1"/>
  <c r="AD23" i="1"/>
  <c r="AA53" i="3" s="1"/>
  <c r="AD24" i="1"/>
  <c r="AA54" i="3" s="1"/>
  <c r="AD25" i="1"/>
  <c r="AA55" i="3" s="1"/>
  <c r="AD26" i="1"/>
  <c r="AA56" i="3" s="1"/>
  <c r="AD27" i="1"/>
  <c r="AA57" i="3" s="1"/>
  <c r="AD28" i="1"/>
  <c r="AA58" i="3" s="1"/>
  <c r="AD29" i="1"/>
  <c r="AA59" i="3" s="1"/>
  <c r="AD30" i="1"/>
  <c r="AA60" i="3" s="1"/>
  <c r="AD31" i="1"/>
  <c r="AA61" i="3" s="1"/>
  <c r="AD32" i="1"/>
  <c r="AA62" i="3" s="1"/>
  <c r="AD33" i="1"/>
  <c r="AA63" i="3" s="1"/>
  <c r="AD34" i="1"/>
  <c r="AA64" i="3" s="1"/>
  <c r="AD35" i="1"/>
  <c r="AA65" i="3" s="1"/>
  <c r="AD36" i="1"/>
  <c r="AA66" i="3" s="1"/>
  <c r="AD37" i="1"/>
  <c r="AA67" i="3" s="1"/>
  <c r="AD38" i="1"/>
  <c r="AA68" i="3" s="1"/>
  <c r="AD39" i="1"/>
  <c r="AA69" i="3" s="1"/>
  <c r="AD40" i="1"/>
  <c r="AA70" i="3" s="1"/>
  <c r="AD41" i="1"/>
  <c r="AA71" i="3" s="1"/>
  <c r="AD42" i="1"/>
  <c r="AA72" i="3" s="1"/>
  <c r="AD43" i="1"/>
  <c r="AA73" i="3" s="1"/>
  <c r="AD44" i="1"/>
  <c r="AA74" i="3" s="1"/>
  <c r="AD45" i="1"/>
  <c r="AA75" i="3" s="1"/>
  <c r="AD46" i="1"/>
  <c r="AA76" i="3" s="1"/>
  <c r="AD47" i="1"/>
  <c r="AA77" i="3" s="1"/>
  <c r="AD48" i="1"/>
  <c r="AA78" i="3" s="1"/>
  <c r="AD49" i="1"/>
  <c r="AA79" i="3" s="1"/>
  <c r="AD50" i="1"/>
  <c r="AA80" i="3" s="1"/>
  <c r="AD51" i="1"/>
  <c r="AA81" i="3" s="1"/>
  <c r="AD52" i="1"/>
  <c r="AA82" i="3" s="1"/>
  <c r="AD53" i="1"/>
  <c r="AA83" i="3" s="1"/>
  <c r="AD54" i="1"/>
  <c r="AA84" i="3" s="1"/>
  <c r="AD55" i="1"/>
  <c r="AA85" i="3" s="1"/>
  <c r="AD56" i="1"/>
  <c r="AA86" i="3" s="1"/>
  <c r="AD57" i="1"/>
  <c r="AA87" i="3" s="1"/>
  <c r="AD58" i="1"/>
  <c r="AA88" i="3" s="1"/>
  <c r="AD59" i="1"/>
  <c r="AA89" i="3" s="1"/>
  <c r="AD60" i="1"/>
  <c r="AA90" i="3" s="1"/>
  <c r="AD61" i="1"/>
  <c r="AA91" i="3" s="1"/>
  <c r="AD62" i="1"/>
  <c r="AA92" i="3" s="1"/>
  <c r="AD63" i="1"/>
  <c r="AA93" i="3" s="1"/>
  <c r="AD64" i="1"/>
  <c r="AA94" i="3" s="1"/>
  <c r="AD65" i="1"/>
  <c r="AA95" i="3" s="1"/>
  <c r="AD66" i="1"/>
  <c r="AA96" i="3" s="1"/>
  <c r="AD67" i="1"/>
  <c r="AA97" i="3" s="1"/>
  <c r="AD68" i="1"/>
  <c r="AA98" i="3" s="1"/>
  <c r="AD69" i="1"/>
  <c r="AA99" i="3" s="1"/>
  <c r="AD70" i="1"/>
  <c r="AA100" i="3" s="1"/>
  <c r="AD71" i="1"/>
  <c r="AA101" i="3" s="1"/>
  <c r="AD72" i="1"/>
  <c r="AA102" i="3" s="1"/>
  <c r="AD73" i="1"/>
  <c r="AA103" i="3" s="1"/>
  <c r="AD74" i="1"/>
  <c r="AA104" i="3" s="1"/>
  <c r="AD75" i="1"/>
  <c r="AA105" i="3" s="1"/>
  <c r="AD76" i="1"/>
  <c r="AA106" i="3" s="1"/>
  <c r="AD77" i="1"/>
  <c r="AA107" i="3" s="1"/>
  <c r="AD78" i="1"/>
  <c r="AA108" i="3" s="1"/>
  <c r="AD79" i="1"/>
  <c r="AA109" i="3" s="1"/>
  <c r="AD80" i="1"/>
  <c r="AA110" i="3" s="1"/>
  <c r="AD81" i="1"/>
  <c r="AA111" i="3" s="1"/>
  <c r="AD82" i="1"/>
  <c r="AA112" i="3" s="1"/>
  <c r="AD83" i="1"/>
  <c r="AA113" i="3" s="1"/>
  <c r="AD84" i="1"/>
  <c r="AA114" i="3" s="1"/>
  <c r="AD85" i="1"/>
  <c r="AA115" i="3" s="1"/>
  <c r="AD86" i="1"/>
  <c r="AA116" i="3" s="1"/>
  <c r="AD87" i="1"/>
  <c r="AA117" i="3" s="1"/>
  <c r="AD88" i="1"/>
  <c r="AA118" i="3" s="1"/>
  <c r="AD89" i="1"/>
  <c r="AA119" i="3" s="1"/>
  <c r="AD90" i="1"/>
  <c r="AA120" i="3" s="1"/>
  <c r="AD91" i="1"/>
  <c r="AA121" i="3" s="1"/>
  <c r="AD92" i="1"/>
  <c r="AA122" i="3" s="1"/>
  <c r="AD93" i="1"/>
  <c r="AA123" i="3" s="1"/>
  <c r="AD94" i="1"/>
  <c r="AA124" i="3" s="1"/>
  <c r="AD95" i="1"/>
  <c r="AA125" i="3" s="1"/>
  <c r="AD96" i="1"/>
  <c r="AA126" i="3" s="1"/>
  <c r="AD97" i="1"/>
  <c r="AA127" i="3" s="1"/>
  <c r="AD98" i="1"/>
  <c r="AA128" i="3" s="1"/>
  <c r="AD99" i="1"/>
  <c r="AA129" i="3" s="1"/>
  <c r="AD100" i="1"/>
  <c r="AA130" i="3" s="1"/>
  <c r="AD101" i="1"/>
  <c r="AA131" i="3" s="1"/>
  <c r="AD102" i="1"/>
  <c r="AA132" i="3" s="1"/>
  <c r="AD103" i="1"/>
  <c r="AA133" i="3" s="1"/>
  <c r="AD104" i="1"/>
  <c r="AA134" i="3" s="1"/>
  <c r="AD105" i="1"/>
  <c r="AA135" i="3" s="1"/>
  <c r="AD106" i="1"/>
  <c r="AA136" i="3" s="1"/>
  <c r="AD107" i="1"/>
  <c r="AA137" i="3" s="1"/>
  <c r="AD108" i="1"/>
  <c r="AA138" i="3" s="1"/>
  <c r="AD109" i="1"/>
  <c r="AA139" i="3" s="1"/>
  <c r="AD110" i="1"/>
  <c r="AA140" i="3" s="1"/>
  <c r="AD111" i="1"/>
  <c r="AA141" i="3" s="1"/>
  <c r="AD112" i="1"/>
  <c r="AA142" i="3" s="1"/>
  <c r="AD113" i="1"/>
  <c r="AA143" i="3" s="1"/>
  <c r="AD114" i="1"/>
  <c r="AA144" i="3" s="1"/>
  <c r="AD115" i="1"/>
  <c r="AA145" i="3" s="1"/>
  <c r="AD116" i="1"/>
  <c r="AA146" i="3" s="1"/>
  <c r="AD117" i="1"/>
  <c r="AA147" i="3" s="1"/>
  <c r="AD118" i="1"/>
  <c r="AA148" i="3" s="1"/>
  <c r="AD119" i="1"/>
  <c r="AA149" i="3" s="1"/>
  <c r="AD120" i="1"/>
  <c r="AA150" i="3" s="1"/>
  <c r="AD121" i="1"/>
  <c r="AA151" i="3" s="1"/>
  <c r="AD122" i="1"/>
  <c r="AA152" i="3" s="1"/>
  <c r="AD123" i="1"/>
  <c r="AA153" i="3" s="1"/>
  <c r="AD124" i="1"/>
  <c r="AA154" i="3" s="1"/>
  <c r="AD125" i="1"/>
  <c r="AA155" i="3" s="1"/>
  <c r="AD126" i="1"/>
  <c r="AA156" i="3" s="1"/>
  <c r="AD127" i="1"/>
  <c r="AA157" i="3" s="1"/>
  <c r="AD128" i="1"/>
  <c r="AA158" i="3" s="1"/>
  <c r="AD129" i="1"/>
  <c r="AA159" i="3" s="1"/>
  <c r="AD130" i="1"/>
  <c r="AA160" i="3" s="1"/>
  <c r="AD131" i="1"/>
  <c r="AA161" i="3" s="1"/>
  <c r="AD132" i="1"/>
  <c r="AA162" i="3" s="1"/>
  <c r="AD133" i="1"/>
  <c r="AA163" i="3" s="1"/>
  <c r="AD134" i="1"/>
  <c r="AA164" i="3" s="1"/>
  <c r="AD135" i="1"/>
  <c r="AA165" i="3" s="1"/>
  <c r="AD136" i="1"/>
  <c r="AA166" i="3" s="1"/>
  <c r="AD137" i="1"/>
  <c r="AA167" i="3" s="1"/>
  <c r="AD138" i="1"/>
  <c r="AA168" i="3" s="1"/>
  <c r="AD139" i="1"/>
  <c r="AA169" i="3" s="1"/>
  <c r="AD140" i="1"/>
  <c r="AA170" i="3" s="1"/>
  <c r="AD141" i="1"/>
  <c r="AA171" i="3" s="1"/>
  <c r="AD142" i="1"/>
  <c r="AA172" i="3" s="1"/>
  <c r="AD143" i="1"/>
  <c r="AA173" i="3" s="1"/>
  <c r="AD144" i="1"/>
  <c r="AA174" i="3" s="1"/>
  <c r="AD145" i="1"/>
  <c r="AA175" i="3" s="1"/>
  <c r="AD146" i="1"/>
  <c r="AA176" i="3" s="1"/>
  <c r="AD147" i="1"/>
  <c r="AA177" i="3" s="1"/>
  <c r="AD148" i="1"/>
  <c r="AA178" i="3" s="1"/>
  <c r="AD149" i="1"/>
  <c r="AA179" i="3" s="1"/>
  <c r="AD150" i="1"/>
  <c r="AA180" i="3" s="1"/>
  <c r="AD151" i="1"/>
  <c r="AA181" i="3" s="1"/>
  <c r="AD152" i="1"/>
  <c r="AA182" i="3" s="1"/>
  <c r="AD153" i="1"/>
  <c r="AA183" i="3" s="1"/>
  <c r="AD154" i="1"/>
  <c r="AA184" i="3" s="1"/>
  <c r="AD155" i="1"/>
  <c r="AA185" i="3" s="1"/>
  <c r="AD156" i="1"/>
  <c r="AA186" i="3" s="1"/>
  <c r="AD157" i="1"/>
  <c r="AA187" i="3" s="1"/>
  <c r="AD158" i="1"/>
  <c r="AA188" i="3" s="1"/>
  <c r="AD159" i="1"/>
  <c r="AA189" i="3" s="1"/>
  <c r="AD160" i="1"/>
  <c r="AA190" i="3" s="1"/>
  <c r="AD161" i="1"/>
  <c r="AA191" i="3" s="1"/>
  <c r="AD162" i="1"/>
  <c r="AA192" i="3" s="1"/>
  <c r="AD163" i="1"/>
  <c r="AA193" i="3" s="1"/>
  <c r="AD164" i="1"/>
  <c r="AA194" i="3" s="1"/>
  <c r="AD165" i="1"/>
  <c r="AA195" i="3" s="1"/>
  <c r="AD166" i="1"/>
  <c r="AA196" i="3" s="1"/>
  <c r="AD167" i="1"/>
  <c r="AA197" i="3" s="1"/>
  <c r="AD168" i="1"/>
  <c r="AA198" i="3" s="1"/>
  <c r="AD169" i="1"/>
  <c r="AA199" i="3" s="1"/>
  <c r="AD170" i="1"/>
  <c r="AA200" i="3" s="1"/>
  <c r="AD171" i="1"/>
  <c r="AA201" i="3" s="1"/>
  <c r="AD172" i="1"/>
  <c r="AA202" i="3" s="1"/>
  <c r="AD173" i="1"/>
  <c r="AA203" i="3" s="1"/>
  <c r="AD174" i="1"/>
  <c r="AA204" i="3" s="1"/>
  <c r="AD175" i="1"/>
  <c r="AA205" i="3" s="1"/>
  <c r="AD176" i="1"/>
  <c r="AA206" i="3" s="1"/>
  <c r="AD177" i="1"/>
  <c r="AA207" i="3" s="1"/>
  <c r="AD178" i="1"/>
  <c r="AA208" i="3" s="1"/>
  <c r="AD179" i="1"/>
  <c r="AA209" i="3" s="1"/>
  <c r="AD180" i="1"/>
  <c r="AA210" i="3" s="1"/>
  <c r="AD181" i="1"/>
  <c r="AA211" i="3" s="1"/>
  <c r="AD182" i="1"/>
  <c r="AA212" i="3" s="1"/>
  <c r="AD183" i="1"/>
  <c r="AA213" i="3" s="1"/>
  <c r="AD184" i="1"/>
  <c r="AA214" i="3" s="1"/>
  <c r="AD185" i="1"/>
  <c r="AA215" i="3" s="1"/>
  <c r="AD186" i="1"/>
  <c r="AA216" i="3" s="1"/>
  <c r="AD187" i="1"/>
  <c r="AA217" i="3" s="1"/>
  <c r="AD188" i="1"/>
  <c r="AA218" i="3" s="1"/>
  <c r="AD189" i="1"/>
  <c r="AA219" i="3" s="1"/>
  <c r="AD190" i="1"/>
  <c r="AA220" i="3" s="1"/>
  <c r="AD191" i="1"/>
  <c r="AA221" i="3" s="1"/>
  <c r="AD192" i="1"/>
  <c r="AA222" i="3" s="1"/>
  <c r="AD193" i="1"/>
  <c r="AA223" i="3" s="1"/>
  <c r="AD194" i="1"/>
  <c r="AA224" i="3" s="1"/>
  <c r="AD195" i="1"/>
  <c r="AA225" i="3" s="1"/>
  <c r="AD196" i="1"/>
  <c r="AA226" i="3" s="1"/>
  <c r="AD197" i="1"/>
  <c r="AA227" i="3" s="1"/>
  <c r="AD198" i="1"/>
  <c r="AA228" i="3" s="1"/>
  <c r="AD199" i="1"/>
  <c r="AA229" i="3" s="1"/>
  <c r="AD200" i="1"/>
  <c r="AA230" i="3" s="1"/>
  <c r="AD201" i="1"/>
  <c r="AA231" i="3" s="1"/>
  <c r="AD202" i="1"/>
  <c r="AA232" i="3" s="1"/>
  <c r="AD203" i="1"/>
  <c r="AA233" i="3" s="1"/>
  <c r="AD204" i="1"/>
  <c r="AA234" i="3" s="1"/>
  <c r="AD205" i="1"/>
  <c r="AA235" i="3" s="1"/>
  <c r="AD206" i="1"/>
  <c r="AA236" i="3" s="1"/>
  <c r="AD207" i="1"/>
  <c r="AA237" i="3" s="1"/>
  <c r="AD208" i="1"/>
  <c r="AA238" i="3" s="1"/>
  <c r="AD209" i="1"/>
  <c r="AA239" i="3" s="1"/>
  <c r="AD210" i="1"/>
  <c r="AA240" i="3" s="1"/>
  <c r="AD211" i="1"/>
  <c r="AA241" i="3" s="1"/>
  <c r="AD212" i="1"/>
  <c r="AA242" i="3" s="1"/>
  <c r="AD213" i="1"/>
  <c r="AA243" i="3" s="1"/>
  <c r="AD214" i="1"/>
  <c r="AA244" i="3" s="1"/>
  <c r="AD215" i="1"/>
  <c r="AA245" i="3" s="1"/>
  <c r="AD216" i="1"/>
  <c r="AA246" i="3" s="1"/>
  <c r="AD217" i="1"/>
  <c r="AA247" i="3" s="1"/>
  <c r="AD218" i="1"/>
  <c r="AA248" i="3" s="1"/>
  <c r="AD219" i="1"/>
  <c r="AA249" i="3" s="1"/>
  <c r="AD220" i="1"/>
  <c r="AA250" i="3" s="1"/>
  <c r="AD221" i="1"/>
  <c r="AA251" i="3" s="1"/>
  <c r="AD222" i="1"/>
  <c r="AA252" i="3" s="1"/>
  <c r="AD223" i="1"/>
  <c r="AA253" i="3" s="1"/>
  <c r="AD224" i="1"/>
  <c r="AA254" i="3" s="1"/>
  <c r="AD225" i="1"/>
  <c r="AA255" i="3" s="1"/>
  <c r="AD226" i="1"/>
  <c r="AA256" i="3" s="1"/>
  <c r="AD227" i="1"/>
  <c r="AA257" i="3" s="1"/>
  <c r="AD228" i="1"/>
  <c r="AA258" i="3" s="1"/>
  <c r="AD229" i="1"/>
  <c r="AA259" i="3" s="1"/>
  <c r="AD230" i="1"/>
  <c r="AA260" i="3" s="1"/>
  <c r="AD231" i="1"/>
  <c r="AA261" i="3" s="1"/>
  <c r="AD232" i="1"/>
  <c r="AA262" i="3" s="1"/>
  <c r="AD233" i="1"/>
  <c r="AA263" i="3" s="1"/>
  <c r="AD234" i="1"/>
  <c r="AA264" i="3" s="1"/>
  <c r="AD235" i="1"/>
  <c r="AA265" i="3" s="1"/>
  <c r="AD236" i="1"/>
  <c r="AA266" i="3" s="1"/>
  <c r="AD237" i="1"/>
  <c r="AA267" i="3" s="1"/>
  <c r="AD238" i="1"/>
  <c r="AA268" i="3" s="1"/>
  <c r="AD239" i="1"/>
  <c r="AA269" i="3" s="1"/>
  <c r="AD240" i="1"/>
  <c r="AA270" i="3" s="1"/>
  <c r="AD241" i="1"/>
  <c r="AA271" i="3" s="1"/>
  <c r="AD242" i="1"/>
  <c r="AA272" i="3" s="1"/>
  <c r="AD243" i="1"/>
  <c r="AA273" i="3" s="1"/>
  <c r="AD244" i="1"/>
  <c r="AA274" i="3" s="1"/>
  <c r="AD245" i="1"/>
  <c r="AA275" i="3" s="1"/>
  <c r="AD246" i="1"/>
  <c r="AA276" i="3" s="1"/>
  <c r="AD247" i="1"/>
  <c r="AA277" i="3" s="1"/>
  <c r="AD248" i="1"/>
  <c r="AA278" i="3" s="1"/>
  <c r="AD249" i="1"/>
  <c r="AA279" i="3" s="1"/>
  <c r="AD250" i="1"/>
  <c r="AA280" i="3" s="1"/>
  <c r="AD251" i="1"/>
  <c r="AA281" i="3" s="1"/>
  <c r="AD252" i="1"/>
  <c r="AA282" i="3" s="1"/>
  <c r="AD253" i="1"/>
  <c r="AA283" i="3" s="1"/>
  <c r="AD254" i="1"/>
  <c r="AA284" i="3" s="1"/>
  <c r="AD255" i="1"/>
  <c r="AA285" i="3" s="1"/>
  <c r="AD256" i="1"/>
  <c r="AA286" i="3" s="1"/>
  <c r="AD257" i="1"/>
  <c r="AA287" i="3" s="1"/>
  <c r="AD258" i="1"/>
  <c r="AA288" i="3" s="1"/>
  <c r="AD259" i="1"/>
  <c r="AA289" i="3" s="1"/>
  <c r="AD260" i="1"/>
  <c r="AA290" i="3" s="1"/>
  <c r="AD261" i="1"/>
  <c r="AA291" i="3" s="1"/>
  <c r="AD262" i="1"/>
  <c r="AA292" i="3" s="1"/>
  <c r="AD263" i="1"/>
  <c r="AA293" i="3" s="1"/>
  <c r="AD264" i="1"/>
  <c r="AA294" i="3" s="1"/>
  <c r="AD265" i="1"/>
  <c r="AA295" i="3" s="1"/>
  <c r="AD266" i="1"/>
  <c r="AA296" i="3" s="1"/>
  <c r="AD267" i="1"/>
  <c r="AA297" i="3" s="1"/>
  <c r="AD268" i="1"/>
  <c r="AA298" i="3" s="1"/>
  <c r="AD269" i="1"/>
  <c r="AA299" i="3" s="1"/>
  <c r="AD270" i="1"/>
  <c r="AA300" i="3" s="1"/>
  <c r="AD271" i="1"/>
  <c r="AA301" i="3" s="1"/>
  <c r="AD272" i="1"/>
  <c r="AA302" i="3" s="1"/>
  <c r="AD273" i="1"/>
  <c r="AA303" i="3" s="1"/>
  <c r="AD274" i="1"/>
  <c r="AA304" i="3" s="1"/>
  <c r="AD275" i="1"/>
  <c r="AA305" i="3" s="1"/>
  <c r="AD276" i="1"/>
  <c r="AA306" i="3" s="1"/>
  <c r="AD277" i="1"/>
  <c r="AA307" i="3" s="1"/>
  <c r="AD278" i="1"/>
  <c r="AA308" i="3" s="1"/>
  <c r="AD279" i="1"/>
  <c r="AA309" i="3" s="1"/>
  <c r="AD280" i="1"/>
  <c r="AA310" i="3" s="1"/>
  <c r="AD281" i="1"/>
  <c r="AA311" i="3" s="1"/>
  <c r="AD282" i="1"/>
  <c r="AA312" i="3" s="1"/>
  <c r="AD283" i="1"/>
  <c r="AA313" i="3" s="1"/>
  <c r="AD284" i="1"/>
  <c r="AA314" i="3" s="1"/>
  <c r="AD2" i="1"/>
  <c r="AA32" i="3" s="1"/>
  <c r="AB2" i="1"/>
  <c r="B83" i="3" l="1"/>
  <c r="C83" i="3"/>
  <c r="D83" i="3"/>
  <c r="E83" i="3"/>
  <c r="H83" i="3"/>
  <c r="J83" i="3"/>
  <c r="L83" i="3"/>
  <c r="P83" i="3"/>
  <c r="R83" i="3"/>
  <c r="T83" i="3"/>
  <c r="V83" i="3"/>
  <c r="X83" i="3"/>
  <c r="AB83" i="3"/>
  <c r="B84" i="3"/>
  <c r="C84" i="3"/>
  <c r="D84" i="3"/>
  <c r="E84" i="3"/>
  <c r="H84" i="3"/>
  <c r="J84" i="3"/>
  <c r="L84" i="3"/>
  <c r="P84" i="3"/>
  <c r="R84" i="3"/>
  <c r="T84" i="3"/>
  <c r="V84" i="3"/>
  <c r="X84" i="3"/>
  <c r="AB84" i="3"/>
  <c r="B85" i="3"/>
  <c r="C85" i="3"/>
  <c r="D85" i="3"/>
  <c r="E85" i="3"/>
  <c r="H85" i="3"/>
  <c r="J85" i="3"/>
  <c r="L85" i="3"/>
  <c r="P85" i="3"/>
  <c r="R85" i="3"/>
  <c r="T85" i="3"/>
  <c r="V85" i="3"/>
  <c r="X85" i="3"/>
  <c r="AB85" i="3"/>
  <c r="B86" i="3"/>
  <c r="C86" i="3"/>
  <c r="D86" i="3"/>
  <c r="E86" i="3"/>
  <c r="H86" i="3"/>
  <c r="J86" i="3"/>
  <c r="L86" i="3"/>
  <c r="P86" i="3"/>
  <c r="R86" i="3"/>
  <c r="T86" i="3"/>
  <c r="V86" i="3"/>
  <c r="X86" i="3"/>
  <c r="AB86" i="3"/>
  <c r="B87" i="3"/>
  <c r="C87" i="3"/>
  <c r="D87" i="3"/>
  <c r="E87" i="3"/>
  <c r="H87" i="3"/>
  <c r="J87" i="3"/>
  <c r="L87" i="3"/>
  <c r="P87" i="3"/>
  <c r="R87" i="3"/>
  <c r="T87" i="3"/>
  <c r="V87" i="3"/>
  <c r="X87" i="3"/>
  <c r="AB87" i="3"/>
  <c r="B88" i="3"/>
  <c r="C88" i="3"/>
  <c r="D88" i="3"/>
  <c r="E88" i="3"/>
  <c r="H88" i="3"/>
  <c r="J88" i="3"/>
  <c r="L88" i="3"/>
  <c r="P88" i="3"/>
  <c r="R88" i="3"/>
  <c r="T88" i="3"/>
  <c r="V88" i="3"/>
  <c r="X88" i="3"/>
  <c r="AB88" i="3"/>
  <c r="B89" i="3"/>
  <c r="C89" i="3"/>
  <c r="D89" i="3"/>
  <c r="E89" i="3"/>
  <c r="H89" i="3"/>
  <c r="J89" i="3"/>
  <c r="L89" i="3"/>
  <c r="P89" i="3"/>
  <c r="R89" i="3"/>
  <c r="T89" i="3"/>
  <c r="V89" i="3"/>
  <c r="X89" i="3"/>
  <c r="AB89" i="3"/>
  <c r="B90" i="3"/>
  <c r="C90" i="3"/>
  <c r="D90" i="3"/>
  <c r="E90" i="3"/>
  <c r="H90" i="3"/>
  <c r="J90" i="3"/>
  <c r="L90" i="3"/>
  <c r="P90" i="3"/>
  <c r="R90" i="3"/>
  <c r="T90" i="3"/>
  <c r="V90" i="3"/>
  <c r="X90" i="3"/>
  <c r="AB90" i="3"/>
  <c r="B91" i="3"/>
  <c r="C91" i="3"/>
  <c r="D91" i="3"/>
  <c r="E91" i="3"/>
  <c r="H91" i="3"/>
  <c r="J91" i="3"/>
  <c r="L91" i="3"/>
  <c r="P91" i="3"/>
  <c r="R91" i="3"/>
  <c r="T91" i="3"/>
  <c r="V91" i="3"/>
  <c r="X91" i="3"/>
  <c r="AB91" i="3"/>
  <c r="B92" i="3"/>
  <c r="C92" i="3"/>
  <c r="D92" i="3"/>
  <c r="E92" i="3"/>
  <c r="H92" i="3"/>
  <c r="J92" i="3"/>
  <c r="L92" i="3"/>
  <c r="P92" i="3"/>
  <c r="R92" i="3"/>
  <c r="T92" i="3"/>
  <c r="V92" i="3"/>
  <c r="X92" i="3"/>
  <c r="AB92" i="3"/>
  <c r="B93" i="3"/>
  <c r="C93" i="3"/>
  <c r="D93" i="3"/>
  <c r="E93" i="3"/>
  <c r="H93" i="3"/>
  <c r="J93" i="3"/>
  <c r="L93" i="3"/>
  <c r="P93" i="3"/>
  <c r="R93" i="3"/>
  <c r="T93" i="3"/>
  <c r="V93" i="3"/>
  <c r="X93" i="3"/>
  <c r="AB93" i="3"/>
  <c r="C94" i="3"/>
  <c r="D94" i="3"/>
  <c r="E94" i="3"/>
  <c r="H94" i="3"/>
  <c r="J94" i="3"/>
  <c r="L94" i="3"/>
  <c r="P94" i="3"/>
  <c r="R94" i="3"/>
  <c r="T94" i="3"/>
  <c r="V94" i="3"/>
  <c r="X94" i="3"/>
  <c r="AB94" i="3"/>
  <c r="B95" i="3"/>
  <c r="C95" i="3"/>
  <c r="D95" i="3"/>
  <c r="E95" i="3"/>
  <c r="H95" i="3"/>
  <c r="J95" i="3"/>
  <c r="L95" i="3"/>
  <c r="P95" i="3"/>
  <c r="R95" i="3"/>
  <c r="T95" i="3"/>
  <c r="V95" i="3"/>
  <c r="X95" i="3"/>
  <c r="AB95" i="3"/>
  <c r="C96" i="3"/>
  <c r="D96" i="3"/>
  <c r="E96" i="3"/>
  <c r="H96" i="3"/>
  <c r="J96" i="3"/>
  <c r="L96" i="3"/>
  <c r="P96" i="3"/>
  <c r="R96" i="3"/>
  <c r="T96" i="3"/>
  <c r="V96" i="3"/>
  <c r="X96" i="3"/>
  <c r="AB96" i="3"/>
  <c r="B97" i="3"/>
  <c r="C97" i="3"/>
  <c r="D97" i="3"/>
  <c r="E97" i="3"/>
  <c r="H97" i="3"/>
  <c r="J97" i="3"/>
  <c r="L97" i="3"/>
  <c r="P97" i="3"/>
  <c r="R97" i="3"/>
  <c r="T97" i="3"/>
  <c r="V97" i="3"/>
  <c r="X97" i="3"/>
  <c r="AB97" i="3"/>
  <c r="B98" i="3"/>
  <c r="C98" i="3"/>
  <c r="D98" i="3"/>
  <c r="E98" i="3"/>
  <c r="H98" i="3"/>
  <c r="J98" i="3"/>
  <c r="L98" i="3"/>
  <c r="P98" i="3"/>
  <c r="R98" i="3"/>
  <c r="T98" i="3"/>
  <c r="V98" i="3"/>
  <c r="X98" i="3"/>
  <c r="AB98" i="3"/>
  <c r="B99" i="3"/>
  <c r="C99" i="3"/>
  <c r="D99" i="3"/>
  <c r="E99" i="3"/>
  <c r="H99" i="3"/>
  <c r="J99" i="3"/>
  <c r="L99" i="3"/>
  <c r="P99" i="3"/>
  <c r="R99" i="3"/>
  <c r="T99" i="3"/>
  <c r="V99" i="3"/>
  <c r="X99" i="3"/>
  <c r="AB99" i="3"/>
  <c r="B100" i="3"/>
  <c r="C100" i="3"/>
  <c r="D100" i="3"/>
  <c r="E100" i="3"/>
  <c r="H100" i="3"/>
  <c r="J100" i="3"/>
  <c r="L100" i="3"/>
  <c r="P100" i="3"/>
  <c r="R100" i="3"/>
  <c r="T100" i="3"/>
  <c r="V100" i="3"/>
  <c r="X100" i="3"/>
  <c r="AB100" i="3"/>
  <c r="B101" i="3"/>
  <c r="C101" i="3"/>
  <c r="D101" i="3"/>
  <c r="E101" i="3"/>
  <c r="H101" i="3"/>
  <c r="J101" i="3"/>
  <c r="L101" i="3"/>
  <c r="P101" i="3"/>
  <c r="R101" i="3"/>
  <c r="T101" i="3"/>
  <c r="V101" i="3"/>
  <c r="X101" i="3"/>
  <c r="AB101" i="3"/>
  <c r="B102" i="3"/>
  <c r="C102" i="3"/>
  <c r="D102" i="3"/>
  <c r="E102" i="3"/>
  <c r="H102" i="3"/>
  <c r="J102" i="3"/>
  <c r="L102" i="3"/>
  <c r="P102" i="3"/>
  <c r="R102" i="3"/>
  <c r="T102" i="3"/>
  <c r="V102" i="3"/>
  <c r="X102" i="3"/>
  <c r="AB102" i="3"/>
  <c r="B103" i="3"/>
  <c r="C103" i="3"/>
  <c r="D103" i="3"/>
  <c r="E103" i="3"/>
  <c r="H103" i="3"/>
  <c r="J103" i="3"/>
  <c r="L103" i="3"/>
  <c r="P103" i="3"/>
  <c r="R103" i="3"/>
  <c r="T103" i="3"/>
  <c r="V103" i="3"/>
  <c r="X103" i="3"/>
  <c r="AB103" i="3"/>
  <c r="B104" i="3"/>
  <c r="C104" i="3"/>
  <c r="D104" i="3"/>
  <c r="E104" i="3"/>
  <c r="H104" i="3"/>
  <c r="J104" i="3"/>
  <c r="L104" i="3"/>
  <c r="P104" i="3"/>
  <c r="R104" i="3"/>
  <c r="T104" i="3"/>
  <c r="V104" i="3"/>
  <c r="X104" i="3"/>
  <c r="AB104" i="3"/>
  <c r="B105" i="3"/>
  <c r="C105" i="3"/>
  <c r="D105" i="3"/>
  <c r="E105" i="3"/>
  <c r="H105" i="3"/>
  <c r="J105" i="3"/>
  <c r="L105" i="3"/>
  <c r="P105" i="3"/>
  <c r="R105" i="3"/>
  <c r="T105" i="3"/>
  <c r="V105" i="3"/>
  <c r="X105" i="3"/>
  <c r="AB105" i="3"/>
  <c r="B106" i="3"/>
  <c r="C106" i="3"/>
  <c r="D106" i="3"/>
  <c r="E106" i="3"/>
  <c r="H106" i="3"/>
  <c r="J106" i="3"/>
  <c r="L106" i="3"/>
  <c r="P106" i="3"/>
  <c r="R106" i="3"/>
  <c r="T106" i="3"/>
  <c r="V106" i="3"/>
  <c r="X106" i="3"/>
  <c r="AB106" i="3"/>
  <c r="B107" i="3"/>
  <c r="C107" i="3"/>
  <c r="D107" i="3"/>
  <c r="E107" i="3"/>
  <c r="H107" i="3"/>
  <c r="J107" i="3"/>
  <c r="L107" i="3"/>
  <c r="P107" i="3"/>
  <c r="R107" i="3"/>
  <c r="T107" i="3"/>
  <c r="V107" i="3"/>
  <c r="X107" i="3"/>
  <c r="AB107" i="3"/>
  <c r="B108" i="3"/>
  <c r="C108" i="3"/>
  <c r="D108" i="3"/>
  <c r="E108" i="3"/>
  <c r="H108" i="3"/>
  <c r="J108" i="3"/>
  <c r="L108" i="3"/>
  <c r="P108" i="3"/>
  <c r="R108" i="3"/>
  <c r="T108" i="3"/>
  <c r="V108" i="3"/>
  <c r="X108" i="3"/>
  <c r="AB108" i="3"/>
  <c r="B109" i="3"/>
  <c r="C109" i="3"/>
  <c r="D109" i="3"/>
  <c r="E109" i="3"/>
  <c r="H109" i="3"/>
  <c r="J109" i="3"/>
  <c r="L109" i="3"/>
  <c r="P109" i="3"/>
  <c r="R109" i="3"/>
  <c r="T109" i="3"/>
  <c r="V109" i="3"/>
  <c r="X109" i="3"/>
  <c r="AB109" i="3"/>
  <c r="B110" i="3"/>
  <c r="C110" i="3"/>
  <c r="D110" i="3"/>
  <c r="E110" i="3"/>
  <c r="H110" i="3"/>
  <c r="J110" i="3"/>
  <c r="L110" i="3"/>
  <c r="P110" i="3"/>
  <c r="R110" i="3"/>
  <c r="T110" i="3"/>
  <c r="V110" i="3"/>
  <c r="X110" i="3"/>
  <c r="AB110" i="3"/>
  <c r="B111" i="3"/>
  <c r="C111" i="3"/>
  <c r="D111" i="3"/>
  <c r="E111" i="3"/>
  <c r="H111" i="3"/>
  <c r="J111" i="3"/>
  <c r="L111" i="3"/>
  <c r="P111" i="3"/>
  <c r="R111" i="3"/>
  <c r="T111" i="3"/>
  <c r="V111" i="3"/>
  <c r="X111" i="3"/>
  <c r="AB111" i="3"/>
  <c r="B112" i="3"/>
  <c r="C112" i="3"/>
  <c r="D112" i="3"/>
  <c r="E112" i="3"/>
  <c r="H112" i="3"/>
  <c r="J112" i="3"/>
  <c r="L112" i="3"/>
  <c r="P112" i="3"/>
  <c r="R112" i="3"/>
  <c r="T112" i="3"/>
  <c r="V112" i="3"/>
  <c r="X112" i="3"/>
  <c r="AB112" i="3"/>
  <c r="B113" i="3"/>
  <c r="C113" i="3"/>
  <c r="D113" i="3"/>
  <c r="E113" i="3"/>
  <c r="H113" i="3"/>
  <c r="J113" i="3"/>
  <c r="L113" i="3"/>
  <c r="P113" i="3"/>
  <c r="R113" i="3"/>
  <c r="T113" i="3"/>
  <c r="V113" i="3"/>
  <c r="X113" i="3"/>
  <c r="AB113" i="3"/>
  <c r="B114" i="3"/>
  <c r="C114" i="3"/>
  <c r="D114" i="3"/>
  <c r="E114" i="3"/>
  <c r="H114" i="3"/>
  <c r="J114" i="3"/>
  <c r="L114" i="3"/>
  <c r="P114" i="3"/>
  <c r="R114" i="3"/>
  <c r="T114" i="3"/>
  <c r="V114" i="3"/>
  <c r="X114" i="3"/>
  <c r="AB114" i="3"/>
  <c r="B115" i="3"/>
  <c r="C115" i="3"/>
  <c r="D115" i="3"/>
  <c r="E115" i="3"/>
  <c r="H115" i="3"/>
  <c r="J115" i="3"/>
  <c r="L115" i="3"/>
  <c r="P115" i="3"/>
  <c r="R115" i="3"/>
  <c r="T115" i="3"/>
  <c r="V115" i="3"/>
  <c r="X115" i="3"/>
  <c r="AB115" i="3"/>
  <c r="B116" i="3"/>
  <c r="C116" i="3"/>
  <c r="D116" i="3"/>
  <c r="E116" i="3"/>
  <c r="H116" i="3"/>
  <c r="J116" i="3"/>
  <c r="L116" i="3"/>
  <c r="P116" i="3"/>
  <c r="R116" i="3"/>
  <c r="T116" i="3"/>
  <c r="V116" i="3"/>
  <c r="X116" i="3"/>
  <c r="AB116" i="3"/>
  <c r="B117" i="3"/>
  <c r="C117" i="3"/>
  <c r="D117" i="3"/>
  <c r="E117" i="3"/>
  <c r="H117" i="3"/>
  <c r="J117" i="3"/>
  <c r="L117" i="3"/>
  <c r="P117" i="3"/>
  <c r="R117" i="3"/>
  <c r="T117" i="3"/>
  <c r="V117" i="3"/>
  <c r="X117" i="3"/>
  <c r="AB117" i="3"/>
  <c r="B118" i="3"/>
  <c r="C118" i="3"/>
  <c r="D118" i="3"/>
  <c r="E118" i="3"/>
  <c r="H118" i="3"/>
  <c r="J118" i="3"/>
  <c r="L118" i="3"/>
  <c r="P118" i="3"/>
  <c r="R118" i="3"/>
  <c r="T118" i="3"/>
  <c r="V118" i="3"/>
  <c r="X118" i="3"/>
  <c r="AB118" i="3"/>
  <c r="B119" i="3"/>
  <c r="C119" i="3"/>
  <c r="D119" i="3"/>
  <c r="E119" i="3"/>
  <c r="H119" i="3"/>
  <c r="J119" i="3"/>
  <c r="L119" i="3"/>
  <c r="P119" i="3"/>
  <c r="R119" i="3"/>
  <c r="T119" i="3"/>
  <c r="V119" i="3"/>
  <c r="X119" i="3"/>
  <c r="AB119" i="3"/>
  <c r="B120" i="3"/>
  <c r="C120" i="3"/>
  <c r="D120" i="3"/>
  <c r="E120" i="3"/>
  <c r="H120" i="3"/>
  <c r="J120" i="3"/>
  <c r="L120" i="3"/>
  <c r="P120" i="3"/>
  <c r="R120" i="3"/>
  <c r="T120" i="3"/>
  <c r="V120" i="3"/>
  <c r="X120" i="3"/>
  <c r="AB120" i="3"/>
  <c r="B121" i="3"/>
  <c r="C121" i="3"/>
  <c r="D121" i="3"/>
  <c r="E121" i="3"/>
  <c r="H121" i="3"/>
  <c r="J121" i="3"/>
  <c r="L121" i="3"/>
  <c r="P121" i="3"/>
  <c r="R121" i="3"/>
  <c r="T121" i="3"/>
  <c r="V121" i="3"/>
  <c r="X121" i="3"/>
  <c r="AB121" i="3"/>
  <c r="B122" i="3"/>
  <c r="C122" i="3"/>
  <c r="D122" i="3"/>
  <c r="E122" i="3"/>
  <c r="H122" i="3"/>
  <c r="J122" i="3"/>
  <c r="L122" i="3"/>
  <c r="P122" i="3"/>
  <c r="R122" i="3"/>
  <c r="T122" i="3"/>
  <c r="V122" i="3"/>
  <c r="X122" i="3"/>
  <c r="AB122" i="3"/>
  <c r="B123" i="3"/>
  <c r="C123" i="3"/>
  <c r="D123" i="3"/>
  <c r="E123" i="3"/>
  <c r="H123" i="3"/>
  <c r="J123" i="3"/>
  <c r="L123" i="3"/>
  <c r="P123" i="3"/>
  <c r="R123" i="3"/>
  <c r="T123" i="3"/>
  <c r="V123" i="3"/>
  <c r="X123" i="3"/>
  <c r="AB123" i="3"/>
  <c r="B124" i="3"/>
  <c r="C124" i="3"/>
  <c r="D124" i="3"/>
  <c r="E124" i="3"/>
  <c r="H124" i="3"/>
  <c r="J124" i="3"/>
  <c r="L124" i="3"/>
  <c r="P124" i="3"/>
  <c r="R124" i="3"/>
  <c r="T124" i="3"/>
  <c r="V124" i="3"/>
  <c r="X124" i="3"/>
  <c r="AB124" i="3"/>
  <c r="B125" i="3"/>
  <c r="C125" i="3"/>
  <c r="D125" i="3"/>
  <c r="E125" i="3"/>
  <c r="H125" i="3"/>
  <c r="J125" i="3"/>
  <c r="L125" i="3"/>
  <c r="P125" i="3"/>
  <c r="R125" i="3"/>
  <c r="T125" i="3"/>
  <c r="V125" i="3"/>
  <c r="X125" i="3"/>
  <c r="AB125" i="3"/>
  <c r="B126" i="3"/>
  <c r="C126" i="3"/>
  <c r="D126" i="3"/>
  <c r="E126" i="3"/>
  <c r="H126" i="3"/>
  <c r="J126" i="3"/>
  <c r="L126" i="3"/>
  <c r="P126" i="3"/>
  <c r="R126" i="3"/>
  <c r="T126" i="3"/>
  <c r="V126" i="3"/>
  <c r="X126" i="3"/>
  <c r="AB126" i="3"/>
  <c r="B127" i="3"/>
  <c r="C127" i="3"/>
  <c r="D127" i="3"/>
  <c r="E127" i="3"/>
  <c r="H127" i="3"/>
  <c r="J127" i="3"/>
  <c r="L127" i="3"/>
  <c r="P127" i="3"/>
  <c r="R127" i="3"/>
  <c r="T127" i="3"/>
  <c r="V127" i="3"/>
  <c r="X127" i="3"/>
  <c r="AB127" i="3"/>
  <c r="B128" i="3"/>
  <c r="C128" i="3"/>
  <c r="D128" i="3"/>
  <c r="E128" i="3"/>
  <c r="H128" i="3"/>
  <c r="J128" i="3"/>
  <c r="L128" i="3"/>
  <c r="P128" i="3"/>
  <c r="R128" i="3"/>
  <c r="T128" i="3"/>
  <c r="V128" i="3"/>
  <c r="X128" i="3"/>
  <c r="AB128" i="3"/>
  <c r="B129" i="3"/>
  <c r="C129" i="3"/>
  <c r="D129" i="3"/>
  <c r="E129" i="3"/>
  <c r="H129" i="3"/>
  <c r="J129" i="3"/>
  <c r="L129" i="3"/>
  <c r="P129" i="3"/>
  <c r="R129" i="3"/>
  <c r="T129" i="3"/>
  <c r="V129" i="3"/>
  <c r="X129" i="3"/>
  <c r="AB129" i="3"/>
  <c r="B130" i="3"/>
  <c r="C130" i="3"/>
  <c r="D130" i="3"/>
  <c r="E130" i="3"/>
  <c r="H130" i="3"/>
  <c r="J130" i="3"/>
  <c r="L130" i="3"/>
  <c r="P130" i="3"/>
  <c r="R130" i="3"/>
  <c r="T130" i="3"/>
  <c r="V130" i="3"/>
  <c r="X130" i="3"/>
  <c r="AB130" i="3"/>
  <c r="B131" i="3"/>
  <c r="C131" i="3"/>
  <c r="D131" i="3"/>
  <c r="E131" i="3"/>
  <c r="H131" i="3"/>
  <c r="J131" i="3"/>
  <c r="L131" i="3"/>
  <c r="P131" i="3"/>
  <c r="R131" i="3"/>
  <c r="T131" i="3"/>
  <c r="V131" i="3"/>
  <c r="X131" i="3"/>
  <c r="AB131" i="3"/>
  <c r="B132" i="3"/>
  <c r="C132" i="3"/>
  <c r="D132" i="3"/>
  <c r="E132" i="3"/>
  <c r="H132" i="3"/>
  <c r="J132" i="3"/>
  <c r="L132" i="3"/>
  <c r="P132" i="3"/>
  <c r="R132" i="3"/>
  <c r="T132" i="3"/>
  <c r="V132" i="3"/>
  <c r="X132" i="3"/>
  <c r="AB132" i="3"/>
  <c r="B133" i="3"/>
  <c r="C133" i="3"/>
  <c r="D133" i="3"/>
  <c r="E133" i="3"/>
  <c r="H133" i="3"/>
  <c r="J133" i="3"/>
  <c r="L133" i="3"/>
  <c r="P133" i="3"/>
  <c r="R133" i="3"/>
  <c r="T133" i="3"/>
  <c r="V133" i="3"/>
  <c r="X133" i="3"/>
  <c r="AB133" i="3"/>
  <c r="B134" i="3"/>
  <c r="C134" i="3"/>
  <c r="D134" i="3"/>
  <c r="E134" i="3"/>
  <c r="H134" i="3"/>
  <c r="J134" i="3"/>
  <c r="L134" i="3"/>
  <c r="P134" i="3"/>
  <c r="R134" i="3"/>
  <c r="T134" i="3"/>
  <c r="V134" i="3"/>
  <c r="X134" i="3"/>
  <c r="AB134" i="3"/>
  <c r="B135" i="3"/>
  <c r="C135" i="3"/>
  <c r="D135" i="3"/>
  <c r="E135" i="3"/>
  <c r="H135" i="3"/>
  <c r="J135" i="3"/>
  <c r="L135" i="3"/>
  <c r="P135" i="3"/>
  <c r="R135" i="3"/>
  <c r="T135" i="3"/>
  <c r="V135" i="3"/>
  <c r="X135" i="3"/>
  <c r="AB135" i="3"/>
  <c r="B136" i="3"/>
  <c r="C136" i="3"/>
  <c r="D136" i="3"/>
  <c r="E136" i="3"/>
  <c r="H136" i="3"/>
  <c r="J136" i="3"/>
  <c r="L136" i="3"/>
  <c r="P136" i="3"/>
  <c r="R136" i="3"/>
  <c r="T136" i="3"/>
  <c r="V136" i="3"/>
  <c r="X136" i="3"/>
  <c r="AB136" i="3"/>
  <c r="B137" i="3"/>
  <c r="C137" i="3"/>
  <c r="D137" i="3"/>
  <c r="E137" i="3"/>
  <c r="H137" i="3"/>
  <c r="J137" i="3"/>
  <c r="L137" i="3"/>
  <c r="P137" i="3"/>
  <c r="R137" i="3"/>
  <c r="T137" i="3"/>
  <c r="V137" i="3"/>
  <c r="X137" i="3"/>
  <c r="AB137" i="3"/>
  <c r="B138" i="3"/>
  <c r="C138" i="3"/>
  <c r="D138" i="3"/>
  <c r="E138" i="3"/>
  <c r="H138" i="3"/>
  <c r="J138" i="3"/>
  <c r="L138" i="3"/>
  <c r="P138" i="3"/>
  <c r="R138" i="3"/>
  <c r="T138" i="3"/>
  <c r="V138" i="3"/>
  <c r="X138" i="3"/>
  <c r="AB138" i="3"/>
  <c r="B139" i="3"/>
  <c r="C139" i="3"/>
  <c r="D139" i="3"/>
  <c r="E139" i="3"/>
  <c r="H139" i="3"/>
  <c r="J139" i="3"/>
  <c r="L139" i="3"/>
  <c r="P139" i="3"/>
  <c r="R139" i="3"/>
  <c r="T139" i="3"/>
  <c r="V139" i="3"/>
  <c r="X139" i="3"/>
  <c r="AB139" i="3"/>
  <c r="B140" i="3"/>
  <c r="C140" i="3"/>
  <c r="D140" i="3"/>
  <c r="E140" i="3"/>
  <c r="H140" i="3"/>
  <c r="J140" i="3"/>
  <c r="L140" i="3"/>
  <c r="P140" i="3"/>
  <c r="R140" i="3"/>
  <c r="T140" i="3"/>
  <c r="V140" i="3"/>
  <c r="X140" i="3"/>
  <c r="AB140" i="3"/>
  <c r="B141" i="3"/>
  <c r="C141" i="3"/>
  <c r="D141" i="3"/>
  <c r="E141" i="3"/>
  <c r="H141" i="3"/>
  <c r="J141" i="3"/>
  <c r="L141" i="3"/>
  <c r="P141" i="3"/>
  <c r="R141" i="3"/>
  <c r="T141" i="3"/>
  <c r="V141" i="3"/>
  <c r="X141" i="3"/>
  <c r="AB141" i="3"/>
  <c r="B142" i="3"/>
  <c r="C142" i="3"/>
  <c r="D142" i="3"/>
  <c r="E142" i="3"/>
  <c r="H142" i="3"/>
  <c r="J142" i="3"/>
  <c r="L142" i="3"/>
  <c r="P142" i="3"/>
  <c r="R142" i="3"/>
  <c r="T142" i="3"/>
  <c r="V142" i="3"/>
  <c r="X142" i="3"/>
  <c r="AB142" i="3"/>
  <c r="B143" i="3"/>
  <c r="C143" i="3"/>
  <c r="D143" i="3"/>
  <c r="E143" i="3"/>
  <c r="H143" i="3"/>
  <c r="J143" i="3"/>
  <c r="L143" i="3"/>
  <c r="P143" i="3"/>
  <c r="R143" i="3"/>
  <c r="T143" i="3"/>
  <c r="V143" i="3"/>
  <c r="X143" i="3"/>
  <c r="AB143" i="3"/>
  <c r="B144" i="3"/>
  <c r="C144" i="3"/>
  <c r="D144" i="3"/>
  <c r="E144" i="3"/>
  <c r="H144" i="3"/>
  <c r="J144" i="3"/>
  <c r="L144" i="3"/>
  <c r="P144" i="3"/>
  <c r="R144" i="3"/>
  <c r="T144" i="3"/>
  <c r="V144" i="3"/>
  <c r="X144" i="3"/>
  <c r="AB144" i="3"/>
  <c r="B145" i="3"/>
  <c r="C145" i="3"/>
  <c r="D145" i="3"/>
  <c r="E145" i="3"/>
  <c r="H145" i="3"/>
  <c r="J145" i="3"/>
  <c r="L145" i="3"/>
  <c r="P145" i="3"/>
  <c r="R145" i="3"/>
  <c r="T145" i="3"/>
  <c r="V145" i="3"/>
  <c r="X145" i="3"/>
  <c r="AB145" i="3"/>
  <c r="B146" i="3"/>
  <c r="C146" i="3"/>
  <c r="D146" i="3"/>
  <c r="E146" i="3"/>
  <c r="H146" i="3"/>
  <c r="J146" i="3"/>
  <c r="L146" i="3"/>
  <c r="P146" i="3"/>
  <c r="R146" i="3"/>
  <c r="T146" i="3"/>
  <c r="V146" i="3"/>
  <c r="X146" i="3"/>
  <c r="AB146" i="3"/>
  <c r="B147" i="3"/>
  <c r="C147" i="3"/>
  <c r="D147" i="3"/>
  <c r="E147" i="3"/>
  <c r="H147" i="3"/>
  <c r="J147" i="3"/>
  <c r="L147" i="3"/>
  <c r="P147" i="3"/>
  <c r="R147" i="3"/>
  <c r="T147" i="3"/>
  <c r="V147" i="3"/>
  <c r="X147" i="3"/>
  <c r="AB147" i="3"/>
  <c r="B148" i="3"/>
  <c r="C148" i="3"/>
  <c r="D148" i="3"/>
  <c r="E148" i="3"/>
  <c r="H148" i="3"/>
  <c r="J148" i="3"/>
  <c r="L148" i="3"/>
  <c r="P148" i="3"/>
  <c r="R148" i="3"/>
  <c r="T148" i="3"/>
  <c r="V148" i="3"/>
  <c r="X148" i="3"/>
  <c r="AB148" i="3"/>
  <c r="B149" i="3"/>
  <c r="C149" i="3"/>
  <c r="D149" i="3"/>
  <c r="E149" i="3"/>
  <c r="H149" i="3"/>
  <c r="J149" i="3"/>
  <c r="L149" i="3"/>
  <c r="P149" i="3"/>
  <c r="R149" i="3"/>
  <c r="T149" i="3"/>
  <c r="V149" i="3"/>
  <c r="X149" i="3"/>
  <c r="AB149" i="3"/>
  <c r="B150" i="3"/>
  <c r="C150" i="3"/>
  <c r="D150" i="3"/>
  <c r="E150" i="3"/>
  <c r="H150" i="3"/>
  <c r="J150" i="3"/>
  <c r="L150" i="3"/>
  <c r="P150" i="3"/>
  <c r="R150" i="3"/>
  <c r="T150" i="3"/>
  <c r="V150" i="3"/>
  <c r="X150" i="3"/>
  <c r="AB150" i="3"/>
  <c r="B151" i="3"/>
  <c r="C151" i="3"/>
  <c r="D151" i="3"/>
  <c r="E151" i="3"/>
  <c r="H151" i="3"/>
  <c r="J151" i="3"/>
  <c r="L151" i="3"/>
  <c r="P151" i="3"/>
  <c r="R151" i="3"/>
  <c r="T151" i="3"/>
  <c r="V151" i="3"/>
  <c r="X151" i="3"/>
  <c r="AB151" i="3"/>
  <c r="B152" i="3"/>
  <c r="C152" i="3"/>
  <c r="D152" i="3"/>
  <c r="E152" i="3"/>
  <c r="H152" i="3"/>
  <c r="J152" i="3"/>
  <c r="L152" i="3"/>
  <c r="P152" i="3"/>
  <c r="R152" i="3"/>
  <c r="T152" i="3"/>
  <c r="V152" i="3"/>
  <c r="X152" i="3"/>
  <c r="AB152" i="3"/>
  <c r="B153" i="3"/>
  <c r="C153" i="3"/>
  <c r="D153" i="3"/>
  <c r="E153" i="3"/>
  <c r="H153" i="3"/>
  <c r="J153" i="3"/>
  <c r="L153" i="3"/>
  <c r="P153" i="3"/>
  <c r="R153" i="3"/>
  <c r="T153" i="3"/>
  <c r="V153" i="3"/>
  <c r="X153" i="3"/>
  <c r="AB153" i="3"/>
  <c r="B154" i="3"/>
  <c r="C154" i="3"/>
  <c r="D154" i="3"/>
  <c r="E154" i="3"/>
  <c r="H154" i="3"/>
  <c r="J154" i="3"/>
  <c r="L154" i="3"/>
  <c r="P154" i="3"/>
  <c r="R154" i="3"/>
  <c r="T154" i="3"/>
  <c r="V154" i="3"/>
  <c r="X154" i="3"/>
  <c r="AB154" i="3"/>
  <c r="B155" i="3"/>
  <c r="C155" i="3"/>
  <c r="D155" i="3"/>
  <c r="E155" i="3"/>
  <c r="H155" i="3"/>
  <c r="J155" i="3"/>
  <c r="L155" i="3"/>
  <c r="P155" i="3"/>
  <c r="R155" i="3"/>
  <c r="T155" i="3"/>
  <c r="V155" i="3"/>
  <c r="X155" i="3"/>
  <c r="AB155" i="3"/>
  <c r="B156" i="3"/>
  <c r="C156" i="3"/>
  <c r="D156" i="3"/>
  <c r="E156" i="3"/>
  <c r="H156" i="3"/>
  <c r="J156" i="3"/>
  <c r="L156" i="3"/>
  <c r="P156" i="3"/>
  <c r="R156" i="3"/>
  <c r="T156" i="3"/>
  <c r="V156" i="3"/>
  <c r="X156" i="3"/>
  <c r="AB156" i="3"/>
  <c r="B157" i="3"/>
  <c r="C157" i="3"/>
  <c r="D157" i="3"/>
  <c r="E157" i="3"/>
  <c r="H157" i="3"/>
  <c r="J157" i="3"/>
  <c r="L157" i="3"/>
  <c r="P157" i="3"/>
  <c r="R157" i="3"/>
  <c r="T157" i="3"/>
  <c r="V157" i="3"/>
  <c r="X157" i="3"/>
  <c r="AB157" i="3"/>
  <c r="B158" i="3"/>
  <c r="C158" i="3"/>
  <c r="D158" i="3"/>
  <c r="E158" i="3"/>
  <c r="H158" i="3"/>
  <c r="J158" i="3"/>
  <c r="L158" i="3"/>
  <c r="P158" i="3"/>
  <c r="R158" i="3"/>
  <c r="T158" i="3"/>
  <c r="V158" i="3"/>
  <c r="X158" i="3"/>
  <c r="AB158" i="3"/>
  <c r="B159" i="3"/>
  <c r="C159" i="3"/>
  <c r="D159" i="3"/>
  <c r="E159" i="3"/>
  <c r="H159" i="3"/>
  <c r="J159" i="3"/>
  <c r="L159" i="3"/>
  <c r="P159" i="3"/>
  <c r="R159" i="3"/>
  <c r="T159" i="3"/>
  <c r="V159" i="3"/>
  <c r="X159" i="3"/>
  <c r="AB159" i="3"/>
  <c r="B160" i="3"/>
  <c r="C160" i="3"/>
  <c r="D160" i="3"/>
  <c r="E160" i="3"/>
  <c r="H160" i="3"/>
  <c r="J160" i="3"/>
  <c r="L160" i="3"/>
  <c r="P160" i="3"/>
  <c r="R160" i="3"/>
  <c r="T160" i="3"/>
  <c r="V160" i="3"/>
  <c r="X160" i="3"/>
  <c r="AB160" i="3"/>
  <c r="B161" i="3"/>
  <c r="C161" i="3"/>
  <c r="D161" i="3"/>
  <c r="E161" i="3"/>
  <c r="H161" i="3"/>
  <c r="J161" i="3"/>
  <c r="L161" i="3"/>
  <c r="P161" i="3"/>
  <c r="R161" i="3"/>
  <c r="T161" i="3"/>
  <c r="V161" i="3"/>
  <c r="X161" i="3"/>
  <c r="AB161" i="3"/>
  <c r="B162" i="3"/>
  <c r="C162" i="3"/>
  <c r="D162" i="3"/>
  <c r="E162" i="3"/>
  <c r="H162" i="3"/>
  <c r="J162" i="3"/>
  <c r="L162" i="3"/>
  <c r="P162" i="3"/>
  <c r="R162" i="3"/>
  <c r="T162" i="3"/>
  <c r="V162" i="3"/>
  <c r="X162" i="3"/>
  <c r="AB162" i="3"/>
  <c r="B163" i="3"/>
  <c r="C163" i="3"/>
  <c r="D163" i="3"/>
  <c r="E163" i="3"/>
  <c r="H163" i="3"/>
  <c r="J163" i="3"/>
  <c r="L163" i="3"/>
  <c r="P163" i="3"/>
  <c r="R163" i="3"/>
  <c r="T163" i="3"/>
  <c r="V163" i="3"/>
  <c r="X163" i="3"/>
  <c r="AB163" i="3"/>
  <c r="B164" i="3"/>
  <c r="C164" i="3"/>
  <c r="D164" i="3"/>
  <c r="E164" i="3"/>
  <c r="H164" i="3"/>
  <c r="J164" i="3"/>
  <c r="L164" i="3"/>
  <c r="P164" i="3"/>
  <c r="R164" i="3"/>
  <c r="T164" i="3"/>
  <c r="V164" i="3"/>
  <c r="X164" i="3"/>
  <c r="AB164" i="3"/>
  <c r="B165" i="3"/>
  <c r="C165" i="3"/>
  <c r="D165" i="3"/>
  <c r="E165" i="3"/>
  <c r="H165" i="3"/>
  <c r="J165" i="3"/>
  <c r="L165" i="3"/>
  <c r="P165" i="3"/>
  <c r="R165" i="3"/>
  <c r="T165" i="3"/>
  <c r="V165" i="3"/>
  <c r="X165" i="3"/>
  <c r="AB165" i="3"/>
  <c r="B166" i="3"/>
  <c r="C166" i="3"/>
  <c r="D166" i="3"/>
  <c r="E166" i="3"/>
  <c r="H166" i="3"/>
  <c r="J166" i="3"/>
  <c r="L166" i="3"/>
  <c r="P166" i="3"/>
  <c r="R166" i="3"/>
  <c r="T166" i="3"/>
  <c r="V166" i="3"/>
  <c r="X166" i="3"/>
  <c r="AB166" i="3"/>
  <c r="B167" i="3"/>
  <c r="C167" i="3"/>
  <c r="D167" i="3"/>
  <c r="E167" i="3"/>
  <c r="H167" i="3"/>
  <c r="J167" i="3"/>
  <c r="L167" i="3"/>
  <c r="P167" i="3"/>
  <c r="R167" i="3"/>
  <c r="T167" i="3"/>
  <c r="V167" i="3"/>
  <c r="X167" i="3"/>
  <c r="AB167" i="3"/>
  <c r="B168" i="3"/>
  <c r="C168" i="3"/>
  <c r="D168" i="3"/>
  <c r="E168" i="3"/>
  <c r="H168" i="3"/>
  <c r="J168" i="3"/>
  <c r="L168" i="3"/>
  <c r="P168" i="3"/>
  <c r="R168" i="3"/>
  <c r="T168" i="3"/>
  <c r="V168" i="3"/>
  <c r="X168" i="3"/>
  <c r="AB168" i="3"/>
  <c r="B169" i="3"/>
  <c r="C169" i="3"/>
  <c r="D169" i="3"/>
  <c r="E169" i="3"/>
  <c r="H169" i="3"/>
  <c r="J169" i="3"/>
  <c r="L169" i="3"/>
  <c r="P169" i="3"/>
  <c r="R169" i="3"/>
  <c r="T169" i="3"/>
  <c r="V169" i="3"/>
  <c r="X169" i="3"/>
  <c r="AB169" i="3"/>
  <c r="B170" i="3"/>
  <c r="C170" i="3"/>
  <c r="D170" i="3"/>
  <c r="E170" i="3"/>
  <c r="H170" i="3"/>
  <c r="J170" i="3"/>
  <c r="L170" i="3"/>
  <c r="P170" i="3"/>
  <c r="R170" i="3"/>
  <c r="T170" i="3"/>
  <c r="V170" i="3"/>
  <c r="X170" i="3"/>
  <c r="AB170" i="3"/>
  <c r="B171" i="3"/>
  <c r="C171" i="3"/>
  <c r="D171" i="3"/>
  <c r="E171" i="3"/>
  <c r="H171" i="3"/>
  <c r="J171" i="3"/>
  <c r="L171" i="3"/>
  <c r="P171" i="3"/>
  <c r="R171" i="3"/>
  <c r="T171" i="3"/>
  <c r="V171" i="3"/>
  <c r="X171" i="3"/>
  <c r="AB171" i="3"/>
  <c r="B172" i="3"/>
  <c r="C172" i="3"/>
  <c r="D172" i="3"/>
  <c r="E172" i="3"/>
  <c r="H172" i="3"/>
  <c r="J172" i="3"/>
  <c r="L172" i="3"/>
  <c r="P172" i="3"/>
  <c r="R172" i="3"/>
  <c r="T172" i="3"/>
  <c r="V172" i="3"/>
  <c r="X172" i="3"/>
  <c r="AB172" i="3"/>
  <c r="B173" i="3"/>
  <c r="C173" i="3"/>
  <c r="D173" i="3"/>
  <c r="E173" i="3"/>
  <c r="H173" i="3"/>
  <c r="J173" i="3"/>
  <c r="L173" i="3"/>
  <c r="P173" i="3"/>
  <c r="R173" i="3"/>
  <c r="T173" i="3"/>
  <c r="V173" i="3"/>
  <c r="X173" i="3"/>
  <c r="AB173" i="3"/>
  <c r="B174" i="3"/>
  <c r="C174" i="3"/>
  <c r="D174" i="3"/>
  <c r="E174" i="3"/>
  <c r="H174" i="3"/>
  <c r="J174" i="3"/>
  <c r="L174" i="3"/>
  <c r="P174" i="3"/>
  <c r="R174" i="3"/>
  <c r="T174" i="3"/>
  <c r="V174" i="3"/>
  <c r="X174" i="3"/>
  <c r="AB174" i="3"/>
  <c r="B175" i="3"/>
  <c r="C175" i="3"/>
  <c r="D175" i="3"/>
  <c r="E175" i="3"/>
  <c r="H175" i="3"/>
  <c r="J175" i="3"/>
  <c r="L175" i="3"/>
  <c r="P175" i="3"/>
  <c r="R175" i="3"/>
  <c r="T175" i="3"/>
  <c r="V175" i="3"/>
  <c r="X175" i="3"/>
  <c r="AB175" i="3"/>
  <c r="B176" i="3"/>
  <c r="C176" i="3"/>
  <c r="D176" i="3"/>
  <c r="E176" i="3"/>
  <c r="H176" i="3"/>
  <c r="J176" i="3"/>
  <c r="L176" i="3"/>
  <c r="P176" i="3"/>
  <c r="R176" i="3"/>
  <c r="T176" i="3"/>
  <c r="V176" i="3"/>
  <c r="X176" i="3"/>
  <c r="AB176" i="3"/>
  <c r="B177" i="3"/>
  <c r="C177" i="3"/>
  <c r="D177" i="3"/>
  <c r="E177" i="3"/>
  <c r="H177" i="3"/>
  <c r="J177" i="3"/>
  <c r="L177" i="3"/>
  <c r="P177" i="3"/>
  <c r="R177" i="3"/>
  <c r="T177" i="3"/>
  <c r="V177" i="3"/>
  <c r="X177" i="3"/>
  <c r="AB177" i="3"/>
  <c r="B178" i="3"/>
  <c r="C178" i="3"/>
  <c r="D178" i="3"/>
  <c r="E178" i="3"/>
  <c r="H178" i="3"/>
  <c r="J178" i="3"/>
  <c r="L178" i="3"/>
  <c r="P178" i="3"/>
  <c r="R178" i="3"/>
  <c r="T178" i="3"/>
  <c r="V178" i="3"/>
  <c r="X178" i="3"/>
  <c r="AB178" i="3"/>
  <c r="B179" i="3"/>
  <c r="C179" i="3"/>
  <c r="D179" i="3"/>
  <c r="E179" i="3"/>
  <c r="H179" i="3"/>
  <c r="J179" i="3"/>
  <c r="L179" i="3"/>
  <c r="P179" i="3"/>
  <c r="R179" i="3"/>
  <c r="T179" i="3"/>
  <c r="V179" i="3"/>
  <c r="X179" i="3"/>
  <c r="AB179" i="3"/>
  <c r="B180" i="3"/>
  <c r="C180" i="3"/>
  <c r="D180" i="3"/>
  <c r="E180" i="3"/>
  <c r="H180" i="3"/>
  <c r="J180" i="3"/>
  <c r="L180" i="3"/>
  <c r="P180" i="3"/>
  <c r="R180" i="3"/>
  <c r="T180" i="3"/>
  <c r="V180" i="3"/>
  <c r="X180" i="3"/>
  <c r="AB180" i="3"/>
  <c r="B181" i="3"/>
  <c r="C181" i="3"/>
  <c r="D181" i="3"/>
  <c r="E181" i="3"/>
  <c r="H181" i="3"/>
  <c r="J181" i="3"/>
  <c r="L181" i="3"/>
  <c r="P181" i="3"/>
  <c r="R181" i="3"/>
  <c r="T181" i="3"/>
  <c r="V181" i="3"/>
  <c r="X181" i="3"/>
  <c r="AB181" i="3"/>
  <c r="B182" i="3"/>
  <c r="C182" i="3"/>
  <c r="D182" i="3"/>
  <c r="E182" i="3"/>
  <c r="H182" i="3"/>
  <c r="J182" i="3"/>
  <c r="L182" i="3"/>
  <c r="P182" i="3"/>
  <c r="R182" i="3"/>
  <c r="T182" i="3"/>
  <c r="V182" i="3"/>
  <c r="X182" i="3"/>
  <c r="AB182" i="3"/>
  <c r="B183" i="3"/>
  <c r="C183" i="3"/>
  <c r="D183" i="3"/>
  <c r="E183" i="3"/>
  <c r="H183" i="3"/>
  <c r="J183" i="3"/>
  <c r="L183" i="3"/>
  <c r="P183" i="3"/>
  <c r="R183" i="3"/>
  <c r="T183" i="3"/>
  <c r="V183" i="3"/>
  <c r="X183" i="3"/>
  <c r="AB183" i="3"/>
  <c r="B184" i="3"/>
  <c r="C184" i="3"/>
  <c r="D184" i="3"/>
  <c r="E184" i="3"/>
  <c r="H184" i="3"/>
  <c r="J184" i="3"/>
  <c r="L184" i="3"/>
  <c r="P184" i="3"/>
  <c r="R184" i="3"/>
  <c r="T184" i="3"/>
  <c r="V184" i="3"/>
  <c r="X184" i="3"/>
  <c r="AB184" i="3"/>
  <c r="B185" i="3"/>
  <c r="C185" i="3"/>
  <c r="D185" i="3"/>
  <c r="E185" i="3"/>
  <c r="H185" i="3"/>
  <c r="J185" i="3"/>
  <c r="L185" i="3"/>
  <c r="P185" i="3"/>
  <c r="R185" i="3"/>
  <c r="T185" i="3"/>
  <c r="V185" i="3"/>
  <c r="X185" i="3"/>
  <c r="AB185" i="3"/>
  <c r="B186" i="3"/>
  <c r="C186" i="3"/>
  <c r="D186" i="3"/>
  <c r="E186" i="3"/>
  <c r="H186" i="3"/>
  <c r="J186" i="3"/>
  <c r="L186" i="3"/>
  <c r="P186" i="3"/>
  <c r="R186" i="3"/>
  <c r="T186" i="3"/>
  <c r="V186" i="3"/>
  <c r="X186" i="3"/>
  <c r="AB186" i="3"/>
  <c r="B187" i="3"/>
  <c r="C187" i="3"/>
  <c r="D187" i="3"/>
  <c r="E187" i="3"/>
  <c r="H187" i="3"/>
  <c r="J187" i="3"/>
  <c r="L187" i="3"/>
  <c r="P187" i="3"/>
  <c r="R187" i="3"/>
  <c r="T187" i="3"/>
  <c r="V187" i="3"/>
  <c r="X187" i="3"/>
  <c r="AB187" i="3"/>
  <c r="B188" i="3"/>
  <c r="C188" i="3"/>
  <c r="D188" i="3"/>
  <c r="E188" i="3"/>
  <c r="H188" i="3"/>
  <c r="J188" i="3"/>
  <c r="L188" i="3"/>
  <c r="P188" i="3"/>
  <c r="R188" i="3"/>
  <c r="T188" i="3"/>
  <c r="V188" i="3"/>
  <c r="X188" i="3"/>
  <c r="AB188" i="3"/>
  <c r="B189" i="3"/>
  <c r="C189" i="3"/>
  <c r="D189" i="3"/>
  <c r="E189" i="3"/>
  <c r="H189" i="3"/>
  <c r="J189" i="3"/>
  <c r="L189" i="3"/>
  <c r="P189" i="3"/>
  <c r="R189" i="3"/>
  <c r="T189" i="3"/>
  <c r="V189" i="3"/>
  <c r="X189" i="3"/>
  <c r="AB189" i="3"/>
  <c r="B190" i="3"/>
  <c r="C190" i="3"/>
  <c r="D190" i="3"/>
  <c r="E190" i="3"/>
  <c r="H190" i="3"/>
  <c r="J190" i="3"/>
  <c r="L190" i="3"/>
  <c r="P190" i="3"/>
  <c r="R190" i="3"/>
  <c r="T190" i="3"/>
  <c r="V190" i="3"/>
  <c r="X190" i="3"/>
  <c r="AB190" i="3"/>
  <c r="B191" i="3"/>
  <c r="C191" i="3"/>
  <c r="D191" i="3"/>
  <c r="E191" i="3"/>
  <c r="H191" i="3"/>
  <c r="J191" i="3"/>
  <c r="L191" i="3"/>
  <c r="P191" i="3"/>
  <c r="R191" i="3"/>
  <c r="T191" i="3"/>
  <c r="V191" i="3"/>
  <c r="X191" i="3"/>
  <c r="AB191" i="3"/>
  <c r="B192" i="3"/>
  <c r="C192" i="3"/>
  <c r="D192" i="3"/>
  <c r="E192" i="3"/>
  <c r="H192" i="3"/>
  <c r="J192" i="3"/>
  <c r="L192" i="3"/>
  <c r="P192" i="3"/>
  <c r="R192" i="3"/>
  <c r="T192" i="3"/>
  <c r="V192" i="3"/>
  <c r="X192" i="3"/>
  <c r="AB192" i="3"/>
  <c r="B193" i="3"/>
  <c r="C193" i="3"/>
  <c r="D193" i="3"/>
  <c r="E193" i="3"/>
  <c r="H193" i="3"/>
  <c r="J193" i="3"/>
  <c r="L193" i="3"/>
  <c r="P193" i="3"/>
  <c r="R193" i="3"/>
  <c r="T193" i="3"/>
  <c r="V193" i="3"/>
  <c r="X193" i="3"/>
  <c r="AB193" i="3"/>
  <c r="B194" i="3"/>
  <c r="C194" i="3"/>
  <c r="D194" i="3"/>
  <c r="E194" i="3"/>
  <c r="H194" i="3"/>
  <c r="J194" i="3"/>
  <c r="L194" i="3"/>
  <c r="P194" i="3"/>
  <c r="R194" i="3"/>
  <c r="T194" i="3"/>
  <c r="V194" i="3"/>
  <c r="X194" i="3"/>
  <c r="AB194" i="3"/>
  <c r="B195" i="3"/>
  <c r="C195" i="3"/>
  <c r="D195" i="3"/>
  <c r="E195" i="3"/>
  <c r="H195" i="3"/>
  <c r="J195" i="3"/>
  <c r="L195" i="3"/>
  <c r="P195" i="3"/>
  <c r="R195" i="3"/>
  <c r="T195" i="3"/>
  <c r="V195" i="3"/>
  <c r="X195" i="3"/>
  <c r="AB195" i="3"/>
  <c r="B196" i="3"/>
  <c r="C196" i="3"/>
  <c r="D196" i="3"/>
  <c r="E196" i="3"/>
  <c r="H196" i="3"/>
  <c r="J196" i="3"/>
  <c r="L196" i="3"/>
  <c r="P196" i="3"/>
  <c r="R196" i="3"/>
  <c r="T196" i="3"/>
  <c r="V196" i="3"/>
  <c r="X196" i="3"/>
  <c r="AB196" i="3"/>
  <c r="B197" i="3"/>
  <c r="C197" i="3"/>
  <c r="D197" i="3"/>
  <c r="E197" i="3"/>
  <c r="H197" i="3"/>
  <c r="J197" i="3"/>
  <c r="L197" i="3"/>
  <c r="P197" i="3"/>
  <c r="R197" i="3"/>
  <c r="T197" i="3"/>
  <c r="V197" i="3"/>
  <c r="X197" i="3"/>
  <c r="AB197" i="3"/>
  <c r="B198" i="3"/>
  <c r="C198" i="3"/>
  <c r="D198" i="3"/>
  <c r="E198" i="3"/>
  <c r="H198" i="3"/>
  <c r="J198" i="3"/>
  <c r="L198" i="3"/>
  <c r="P198" i="3"/>
  <c r="R198" i="3"/>
  <c r="T198" i="3"/>
  <c r="V198" i="3"/>
  <c r="X198" i="3"/>
  <c r="AB198" i="3"/>
  <c r="B199" i="3"/>
  <c r="C199" i="3"/>
  <c r="D199" i="3"/>
  <c r="E199" i="3"/>
  <c r="H199" i="3"/>
  <c r="J199" i="3"/>
  <c r="L199" i="3"/>
  <c r="P199" i="3"/>
  <c r="R199" i="3"/>
  <c r="T199" i="3"/>
  <c r="V199" i="3"/>
  <c r="X199" i="3"/>
  <c r="AB199" i="3"/>
  <c r="B200" i="3"/>
  <c r="C200" i="3"/>
  <c r="D200" i="3"/>
  <c r="E200" i="3"/>
  <c r="H200" i="3"/>
  <c r="J200" i="3"/>
  <c r="L200" i="3"/>
  <c r="P200" i="3"/>
  <c r="R200" i="3"/>
  <c r="T200" i="3"/>
  <c r="V200" i="3"/>
  <c r="X200" i="3"/>
  <c r="AB200" i="3"/>
  <c r="B201" i="3"/>
  <c r="C201" i="3"/>
  <c r="D201" i="3"/>
  <c r="E201" i="3"/>
  <c r="H201" i="3"/>
  <c r="J201" i="3"/>
  <c r="L201" i="3"/>
  <c r="P201" i="3"/>
  <c r="R201" i="3"/>
  <c r="T201" i="3"/>
  <c r="V201" i="3"/>
  <c r="X201" i="3"/>
  <c r="AB201" i="3"/>
  <c r="B202" i="3"/>
  <c r="C202" i="3"/>
  <c r="D202" i="3"/>
  <c r="E202" i="3"/>
  <c r="H202" i="3"/>
  <c r="J202" i="3"/>
  <c r="L202" i="3"/>
  <c r="P202" i="3"/>
  <c r="R202" i="3"/>
  <c r="T202" i="3"/>
  <c r="V202" i="3"/>
  <c r="X202" i="3"/>
  <c r="AB202" i="3"/>
  <c r="B203" i="3"/>
  <c r="C203" i="3"/>
  <c r="D203" i="3"/>
  <c r="E203" i="3"/>
  <c r="H203" i="3"/>
  <c r="J203" i="3"/>
  <c r="L203" i="3"/>
  <c r="P203" i="3"/>
  <c r="R203" i="3"/>
  <c r="T203" i="3"/>
  <c r="V203" i="3"/>
  <c r="X203" i="3"/>
  <c r="AB203" i="3"/>
  <c r="B204" i="3"/>
  <c r="C204" i="3"/>
  <c r="D204" i="3"/>
  <c r="E204" i="3"/>
  <c r="H204" i="3"/>
  <c r="J204" i="3"/>
  <c r="L204" i="3"/>
  <c r="P204" i="3"/>
  <c r="R204" i="3"/>
  <c r="T204" i="3"/>
  <c r="V204" i="3"/>
  <c r="X204" i="3"/>
  <c r="AB204" i="3"/>
  <c r="B205" i="3"/>
  <c r="C205" i="3"/>
  <c r="D205" i="3"/>
  <c r="E205" i="3"/>
  <c r="H205" i="3"/>
  <c r="J205" i="3"/>
  <c r="L205" i="3"/>
  <c r="P205" i="3"/>
  <c r="R205" i="3"/>
  <c r="T205" i="3"/>
  <c r="V205" i="3"/>
  <c r="X205" i="3"/>
  <c r="AB205" i="3"/>
  <c r="B206" i="3"/>
  <c r="C206" i="3"/>
  <c r="D206" i="3"/>
  <c r="E206" i="3"/>
  <c r="H206" i="3"/>
  <c r="J206" i="3"/>
  <c r="L206" i="3"/>
  <c r="P206" i="3"/>
  <c r="R206" i="3"/>
  <c r="T206" i="3"/>
  <c r="V206" i="3"/>
  <c r="X206" i="3"/>
  <c r="AB206" i="3"/>
  <c r="B207" i="3"/>
  <c r="C207" i="3"/>
  <c r="D207" i="3"/>
  <c r="E207" i="3"/>
  <c r="H207" i="3"/>
  <c r="J207" i="3"/>
  <c r="L207" i="3"/>
  <c r="P207" i="3"/>
  <c r="R207" i="3"/>
  <c r="T207" i="3"/>
  <c r="V207" i="3"/>
  <c r="X207" i="3"/>
  <c r="AB207" i="3"/>
  <c r="B208" i="3"/>
  <c r="C208" i="3"/>
  <c r="D208" i="3"/>
  <c r="E208" i="3"/>
  <c r="H208" i="3"/>
  <c r="J208" i="3"/>
  <c r="L208" i="3"/>
  <c r="P208" i="3"/>
  <c r="R208" i="3"/>
  <c r="T208" i="3"/>
  <c r="V208" i="3"/>
  <c r="X208" i="3"/>
  <c r="AB208" i="3"/>
  <c r="B209" i="3"/>
  <c r="C209" i="3"/>
  <c r="D209" i="3"/>
  <c r="E209" i="3"/>
  <c r="H209" i="3"/>
  <c r="J209" i="3"/>
  <c r="L209" i="3"/>
  <c r="P209" i="3"/>
  <c r="R209" i="3"/>
  <c r="T209" i="3"/>
  <c r="V209" i="3"/>
  <c r="X209" i="3"/>
  <c r="AB209" i="3"/>
  <c r="B210" i="3"/>
  <c r="C210" i="3"/>
  <c r="D210" i="3"/>
  <c r="E210" i="3"/>
  <c r="H210" i="3"/>
  <c r="J210" i="3"/>
  <c r="L210" i="3"/>
  <c r="P210" i="3"/>
  <c r="R210" i="3"/>
  <c r="T210" i="3"/>
  <c r="V210" i="3"/>
  <c r="X210" i="3"/>
  <c r="AB210" i="3"/>
  <c r="B211" i="3"/>
  <c r="C211" i="3"/>
  <c r="D211" i="3"/>
  <c r="E211" i="3"/>
  <c r="H211" i="3"/>
  <c r="J211" i="3"/>
  <c r="L211" i="3"/>
  <c r="P211" i="3"/>
  <c r="R211" i="3"/>
  <c r="T211" i="3"/>
  <c r="V211" i="3"/>
  <c r="X211" i="3"/>
  <c r="AB211" i="3"/>
  <c r="B212" i="3"/>
  <c r="C212" i="3"/>
  <c r="D212" i="3"/>
  <c r="E212" i="3"/>
  <c r="H212" i="3"/>
  <c r="J212" i="3"/>
  <c r="L212" i="3"/>
  <c r="P212" i="3"/>
  <c r="R212" i="3"/>
  <c r="T212" i="3"/>
  <c r="V212" i="3"/>
  <c r="X212" i="3"/>
  <c r="AB212" i="3"/>
  <c r="B213" i="3"/>
  <c r="C213" i="3"/>
  <c r="D213" i="3"/>
  <c r="E213" i="3"/>
  <c r="H213" i="3"/>
  <c r="J213" i="3"/>
  <c r="L213" i="3"/>
  <c r="P213" i="3"/>
  <c r="R213" i="3"/>
  <c r="T213" i="3"/>
  <c r="V213" i="3"/>
  <c r="X213" i="3"/>
  <c r="AB213" i="3"/>
  <c r="B214" i="3"/>
  <c r="C214" i="3"/>
  <c r="D214" i="3"/>
  <c r="E214" i="3"/>
  <c r="H214" i="3"/>
  <c r="J214" i="3"/>
  <c r="L214" i="3"/>
  <c r="P214" i="3"/>
  <c r="R214" i="3"/>
  <c r="T214" i="3"/>
  <c r="V214" i="3"/>
  <c r="X214" i="3"/>
  <c r="AB214" i="3"/>
  <c r="B215" i="3"/>
  <c r="C215" i="3"/>
  <c r="D215" i="3"/>
  <c r="E215" i="3"/>
  <c r="H215" i="3"/>
  <c r="J215" i="3"/>
  <c r="L215" i="3"/>
  <c r="P215" i="3"/>
  <c r="R215" i="3"/>
  <c r="T215" i="3"/>
  <c r="V215" i="3"/>
  <c r="X215" i="3"/>
  <c r="AB215" i="3"/>
  <c r="B216" i="3"/>
  <c r="C216" i="3"/>
  <c r="D216" i="3"/>
  <c r="E216" i="3"/>
  <c r="H216" i="3"/>
  <c r="J216" i="3"/>
  <c r="L216" i="3"/>
  <c r="P216" i="3"/>
  <c r="R216" i="3"/>
  <c r="T216" i="3"/>
  <c r="V216" i="3"/>
  <c r="X216" i="3"/>
  <c r="AB216" i="3"/>
  <c r="B217" i="3"/>
  <c r="C217" i="3"/>
  <c r="D217" i="3"/>
  <c r="E217" i="3"/>
  <c r="H217" i="3"/>
  <c r="J217" i="3"/>
  <c r="L217" i="3"/>
  <c r="P217" i="3"/>
  <c r="R217" i="3"/>
  <c r="T217" i="3"/>
  <c r="V217" i="3"/>
  <c r="X217" i="3"/>
  <c r="AB217" i="3"/>
  <c r="B218" i="3"/>
  <c r="C218" i="3"/>
  <c r="D218" i="3"/>
  <c r="E218" i="3"/>
  <c r="H218" i="3"/>
  <c r="J218" i="3"/>
  <c r="L218" i="3"/>
  <c r="P218" i="3"/>
  <c r="R218" i="3"/>
  <c r="T218" i="3"/>
  <c r="V218" i="3"/>
  <c r="X218" i="3"/>
  <c r="AB218" i="3"/>
  <c r="B219" i="3"/>
  <c r="C219" i="3"/>
  <c r="D219" i="3"/>
  <c r="E219" i="3"/>
  <c r="H219" i="3"/>
  <c r="J219" i="3"/>
  <c r="L219" i="3"/>
  <c r="P219" i="3"/>
  <c r="R219" i="3"/>
  <c r="T219" i="3"/>
  <c r="V219" i="3"/>
  <c r="X219" i="3"/>
  <c r="AB219" i="3"/>
  <c r="B220" i="3"/>
  <c r="C220" i="3"/>
  <c r="D220" i="3"/>
  <c r="E220" i="3"/>
  <c r="H220" i="3"/>
  <c r="J220" i="3"/>
  <c r="L220" i="3"/>
  <c r="P220" i="3"/>
  <c r="R220" i="3"/>
  <c r="T220" i="3"/>
  <c r="V220" i="3"/>
  <c r="X220" i="3"/>
  <c r="AB220" i="3"/>
  <c r="B221" i="3"/>
  <c r="C221" i="3"/>
  <c r="D221" i="3"/>
  <c r="E221" i="3"/>
  <c r="H221" i="3"/>
  <c r="J221" i="3"/>
  <c r="L221" i="3"/>
  <c r="P221" i="3"/>
  <c r="R221" i="3"/>
  <c r="T221" i="3"/>
  <c r="V221" i="3"/>
  <c r="X221" i="3"/>
  <c r="AB221" i="3"/>
  <c r="B222" i="3"/>
  <c r="C222" i="3"/>
  <c r="D222" i="3"/>
  <c r="E222" i="3"/>
  <c r="H222" i="3"/>
  <c r="J222" i="3"/>
  <c r="L222" i="3"/>
  <c r="P222" i="3"/>
  <c r="R222" i="3"/>
  <c r="T222" i="3"/>
  <c r="V222" i="3"/>
  <c r="X222" i="3"/>
  <c r="AB222" i="3"/>
  <c r="B223" i="3"/>
  <c r="C223" i="3"/>
  <c r="D223" i="3"/>
  <c r="E223" i="3"/>
  <c r="H223" i="3"/>
  <c r="J223" i="3"/>
  <c r="L223" i="3"/>
  <c r="P223" i="3"/>
  <c r="R223" i="3"/>
  <c r="T223" i="3"/>
  <c r="V223" i="3"/>
  <c r="X223" i="3"/>
  <c r="AB223" i="3"/>
  <c r="B224" i="3"/>
  <c r="C224" i="3"/>
  <c r="D224" i="3"/>
  <c r="E224" i="3"/>
  <c r="H224" i="3"/>
  <c r="J224" i="3"/>
  <c r="L224" i="3"/>
  <c r="P224" i="3"/>
  <c r="R224" i="3"/>
  <c r="T224" i="3"/>
  <c r="V224" i="3"/>
  <c r="X224" i="3"/>
  <c r="AB224" i="3"/>
  <c r="B225" i="3"/>
  <c r="C225" i="3"/>
  <c r="D225" i="3"/>
  <c r="E225" i="3"/>
  <c r="H225" i="3"/>
  <c r="J225" i="3"/>
  <c r="L225" i="3"/>
  <c r="P225" i="3"/>
  <c r="R225" i="3"/>
  <c r="T225" i="3"/>
  <c r="V225" i="3"/>
  <c r="X225" i="3"/>
  <c r="AB225" i="3"/>
  <c r="B226" i="3"/>
  <c r="C226" i="3"/>
  <c r="D226" i="3"/>
  <c r="E226" i="3"/>
  <c r="H226" i="3"/>
  <c r="J226" i="3"/>
  <c r="L226" i="3"/>
  <c r="P226" i="3"/>
  <c r="R226" i="3"/>
  <c r="T226" i="3"/>
  <c r="V226" i="3"/>
  <c r="X226" i="3"/>
  <c r="AB226" i="3"/>
  <c r="B227" i="3"/>
  <c r="C227" i="3"/>
  <c r="D227" i="3"/>
  <c r="E227" i="3"/>
  <c r="H227" i="3"/>
  <c r="J227" i="3"/>
  <c r="L227" i="3"/>
  <c r="P227" i="3"/>
  <c r="R227" i="3"/>
  <c r="T227" i="3"/>
  <c r="V227" i="3"/>
  <c r="X227" i="3"/>
  <c r="AB227" i="3"/>
  <c r="B228" i="3"/>
  <c r="C228" i="3"/>
  <c r="D228" i="3"/>
  <c r="E228" i="3"/>
  <c r="H228" i="3"/>
  <c r="J228" i="3"/>
  <c r="L228" i="3"/>
  <c r="P228" i="3"/>
  <c r="R228" i="3"/>
  <c r="T228" i="3"/>
  <c r="V228" i="3"/>
  <c r="X228" i="3"/>
  <c r="AB228" i="3"/>
  <c r="B229" i="3"/>
  <c r="C229" i="3"/>
  <c r="D229" i="3"/>
  <c r="E229" i="3"/>
  <c r="H229" i="3"/>
  <c r="J229" i="3"/>
  <c r="L229" i="3"/>
  <c r="P229" i="3"/>
  <c r="R229" i="3"/>
  <c r="T229" i="3"/>
  <c r="V229" i="3"/>
  <c r="X229" i="3"/>
  <c r="AB229" i="3"/>
  <c r="B230" i="3"/>
  <c r="C230" i="3"/>
  <c r="D230" i="3"/>
  <c r="E230" i="3"/>
  <c r="H230" i="3"/>
  <c r="J230" i="3"/>
  <c r="L230" i="3"/>
  <c r="P230" i="3"/>
  <c r="R230" i="3"/>
  <c r="T230" i="3"/>
  <c r="V230" i="3"/>
  <c r="X230" i="3"/>
  <c r="AB230" i="3"/>
  <c r="B231" i="3"/>
  <c r="C231" i="3"/>
  <c r="D231" i="3"/>
  <c r="E231" i="3"/>
  <c r="H231" i="3"/>
  <c r="J231" i="3"/>
  <c r="L231" i="3"/>
  <c r="P231" i="3"/>
  <c r="R231" i="3"/>
  <c r="T231" i="3"/>
  <c r="V231" i="3"/>
  <c r="X231" i="3"/>
  <c r="AB231" i="3"/>
  <c r="B232" i="3"/>
  <c r="C232" i="3"/>
  <c r="D232" i="3"/>
  <c r="E232" i="3"/>
  <c r="H232" i="3"/>
  <c r="J232" i="3"/>
  <c r="L232" i="3"/>
  <c r="P232" i="3"/>
  <c r="R232" i="3"/>
  <c r="T232" i="3"/>
  <c r="V232" i="3"/>
  <c r="X232" i="3"/>
  <c r="AB232" i="3"/>
  <c r="B233" i="3"/>
  <c r="C233" i="3"/>
  <c r="D233" i="3"/>
  <c r="E233" i="3"/>
  <c r="H233" i="3"/>
  <c r="J233" i="3"/>
  <c r="L233" i="3"/>
  <c r="P233" i="3"/>
  <c r="R233" i="3"/>
  <c r="T233" i="3"/>
  <c r="V233" i="3"/>
  <c r="X233" i="3"/>
  <c r="AB233" i="3"/>
  <c r="B234" i="3"/>
  <c r="C234" i="3"/>
  <c r="D234" i="3"/>
  <c r="E234" i="3"/>
  <c r="H234" i="3"/>
  <c r="J234" i="3"/>
  <c r="L234" i="3"/>
  <c r="P234" i="3"/>
  <c r="R234" i="3"/>
  <c r="T234" i="3"/>
  <c r="V234" i="3"/>
  <c r="X234" i="3"/>
  <c r="AB234" i="3"/>
  <c r="B235" i="3"/>
  <c r="C235" i="3"/>
  <c r="D235" i="3"/>
  <c r="E235" i="3"/>
  <c r="H235" i="3"/>
  <c r="J235" i="3"/>
  <c r="L235" i="3"/>
  <c r="P235" i="3"/>
  <c r="R235" i="3"/>
  <c r="T235" i="3"/>
  <c r="V235" i="3"/>
  <c r="X235" i="3"/>
  <c r="AB235" i="3"/>
  <c r="B236" i="3"/>
  <c r="C236" i="3"/>
  <c r="D236" i="3"/>
  <c r="E236" i="3"/>
  <c r="H236" i="3"/>
  <c r="J236" i="3"/>
  <c r="L236" i="3"/>
  <c r="P236" i="3"/>
  <c r="R236" i="3"/>
  <c r="T236" i="3"/>
  <c r="V236" i="3"/>
  <c r="X236" i="3"/>
  <c r="AB236" i="3"/>
  <c r="B237" i="3"/>
  <c r="C237" i="3"/>
  <c r="D237" i="3"/>
  <c r="E237" i="3"/>
  <c r="H237" i="3"/>
  <c r="J237" i="3"/>
  <c r="L237" i="3"/>
  <c r="P237" i="3"/>
  <c r="R237" i="3"/>
  <c r="T237" i="3"/>
  <c r="V237" i="3"/>
  <c r="X237" i="3"/>
  <c r="AB237" i="3"/>
  <c r="B238" i="3"/>
  <c r="C238" i="3"/>
  <c r="D238" i="3"/>
  <c r="E238" i="3"/>
  <c r="H238" i="3"/>
  <c r="J238" i="3"/>
  <c r="L238" i="3"/>
  <c r="P238" i="3"/>
  <c r="R238" i="3"/>
  <c r="T238" i="3"/>
  <c r="V238" i="3"/>
  <c r="X238" i="3"/>
  <c r="AB238" i="3"/>
  <c r="B239" i="3"/>
  <c r="C239" i="3"/>
  <c r="D239" i="3"/>
  <c r="E239" i="3"/>
  <c r="H239" i="3"/>
  <c r="J239" i="3"/>
  <c r="L239" i="3"/>
  <c r="P239" i="3"/>
  <c r="R239" i="3"/>
  <c r="T239" i="3"/>
  <c r="V239" i="3"/>
  <c r="X239" i="3"/>
  <c r="AB239" i="3"/>
  <c r="B240" i="3"/>
  <c r="C240" i="3"/>
  <c r="D240" i="3"/>
  <c r="E240" i="3"/>
  <c r="H240" i="3"/>
  <c r="J240" i="3"/>
  <c r="L240" i="3"/>
  <c r="P240" i="3"/>
  <c r="R240" i="3"/>
  <c r="T240" i="3"/>
  <c r="V240" i="3"/>
  <c r="X240" i="3"/>
  <c r="AB240" i="3"/>
  <c r="B241" i="3"/>
  <c r="C241" i="3"/>
  <c r="D241" i="3"/>
  <c r="E241" i="3"/>
  <c r="H241" i="3"/>
  <c r="J241" i="3"/>
  <c r="L241" i="3"/>
  <c r="P241" i="3"/>
  <c r="R241" i="3"/>
  <c r="T241" i="3"/>
  <c r="V241" i="3"/>
  <c r="X241" i="3"/>
  <c r="AB241" i="3"/>
  <c r="B242" i="3"/>
  <c r="C242" i="3"/>
  <c r="D242" i="3"/>
  <c r="E242" i="3"/>
  <c r="H242" i="3"/>
  <c r="J242" i="3"/>
  <c r="L242" i="3"/>
  <c r="P242" i="3"/>
  <c r="R242" i="3"/>
  <c r="T242" i="3"/>
  <c r="V242" i="3"/>
  <c r="X242" i="3"/>
  <c r="AB242" i="3"/>
  <c r="B243" i="3"/>
  <c r="C243" i="3"/>
  <c r="D243" i="3"/>
  <c r="E243" i="3"/>
  <c r="H243" i="3"/>
  <c r="J243" i="3"/>
  <c r="L243" i="3"/>
  <c r="P243" i="3"/>
  <c r="R243" i="3"/>
  <c r="T243" i="3"/>
  <c r="V243" i="3"/>
  <c r="X243" i="3"/>
  <c r="AB243" i="3"/>
  <c r="B244" i="3"/>
  <c r="C244" i="3"/>
  <c r="D244" i="3"/>
  <c r="E244" i="3"/>
  <c r="H244" i="3"/>
  <c r="J244" i="3"/>
  <c r="L244" i="3"/>
  <c r="P244" i="3"/>
  <c r="R244" i="3"/>
  <c r="T244" i="3"/>
  <c r="V244" i="3"/>
  <c r="X244" i="3"/>
  <c r="AB244" i="3"/>
  <c r="B245" i="3"/>
  <c r="C245" i="3"/>
  <c r="D245" i="3"/>
  <c r="E245" i="3"/>
  <c r="H245" i="3"/>
  <c r="J245" i="3"/>
  <c r="L245" i="3"/>
  <c r="P245" i="3"/>
  <c r="R245" i="3"/>
  <c r="T245" i="3"/>
  <c r="V245" i="3"/>
  <c r="X245" i="3"/>
  <c r="AB245" i="3"/>
  <c r="B246" i="3"/>
  <c r="C246" i="3"/>
  <c r="D246" i="3"/>
  <c r="E246" i="3"/>
  <c r="H246" i="3"/>
  <c r="J246" i="3"/>
  <c r="L246" i="3"/>
  <c r="P246" i="3"/>
  <c r="R246" i="3"/>
  <c r="T246" i="3"/>
  <c r="V246" i="3"/>
  <c r="X246" i="3"/>
  <c r="AB246" i="3"/>
  <c r="B247" i="3"/>
  <c r="C247" i="3"/>
  <c r="D247" i="3"/>
  <c r="E247" i="3"/>
  <c r="H247" i="3"/>
  <c r="J247" i="3"/>
  <c r="L247" i="3"/>
  <c r="P247" i="3"/>
  <c r="R247" i="3"/>
  <c r="T247" i="3"/>
  <c r="V247" i="3"/>
  <c r="X247" i="3"/>
  <c r="AB247" i="3"/>
  <c r="B248" i="3"/>
  <c r="C248" i="3"/>
  <c r="D248" i="3"/>
  <c r="E248" i="3"/>
  <c r="H248" i="3"/>
  <c r="J248" i="3"/>
  <c r="L248" i="3"/>
  <c r="P248" i="3"/>
  <c r="R248" i="3"/>
  <c r="T248" i="3"/>
  <c r="V248" i="3"/>
  <c r="X248" i="3"/>
  <c r="AB248" i="3"/>
  <c r="B249" i="3"/>
  <c r="C249" i="3"/>
  <c r="D249" i="3"/>
  <c r="E249" i="3"/>
  <c r="H249" i="3"/>
  <c r="J249" i="3"/>
  <c r="L249" i="3"/>
  <c r="P249" i="3"/>
  <c r="R249" i="3"/>
  <c r="T249" i="3"/>
  <c r="V249" i="3"/>
  <c r="X249" i="3"/>
  <c r="AB249" i="3"/>
  <c r="B250" i="3"/>
  <c r="C250" i="3"/>
  <c r="D250" i="3"/>
  <c r="E250" i="3"/>
  <c r="H250" i="3"/>
  <c r="J250" i="3"/>
  <c r="L250" i="3"/>
  <c r="P250" i="3"/>
  <c r="R250" i="3"/>
  <c r="T250" i="3"/>
  <c r="V250" i="3"/>
  <c r="X250" i="3"/>
  <c r="AB250" i="3"/>
  <c r="B251" i="3"/>
  <c r="C251" i="3"/>
  <c r="D251" i="3"/>
  <c r="E251" i="3"/>
  <c r="H251" i="3"/>
  <c r="J251" i="3"/>
  <c r="L251" i="3"/>
  <c r="P251" i="3"/>
  <c r="R251" i="3"/>
  <c r="T251" i="3"/>
  <c r="V251" i="3"/>
  <c r="X251" i="3"/>
  <c r="AB251" i="3"/>
  <c r="B252" i="3"/>
  <c r="C252" i="3"/>
  <c r="D252" i="3"/>
  <c r="E252" i="3"/>
  <c r="H252" i="3"/>
  <c r="J252" i="3"/>
  <c r="L252" i="3"/>
  <c r="P252" i="3"/>
  <c r="R252" i="3"/>
  <c r="T252" i="3"/>
  <c r="V252" i="3"/>
  <c r="X252" i="3"/>
  <c r="AB252" i="3"/>
  <c r="B253" i="3"/>
  <c r="C253" i="3"/>
  <c r="D253" i="3"/>
  <c r="E253" i="3"/>
  <c r="H253" i="3"/>
  <c r="J253" i="3"/>
  <c r="L253" i="3"/>
  <c r="P253" i="3"/>
  <c r="R253" i="3"/>
  <c r="T253" i="3"/>
  <c r="V253" i="3"/>
  <c r="X253" i="3"/>
  <c r="AB253" i="3"/>
  <c r="B254" i="3"/>
  <c r="C254" i="3"/>
  <c r="D254" i="3"/>
  <c r="E254" i="3"/>
  <c r="H254" i="3"/>
  <c r="J254" i="3"/>
  <c r="L254" i="3"/>
  <c r="P254" i="3"/>
  <c r="R254" i="3"/>
  <c r="T254" i="3"/>
  <c r="V254" i="3"/>
  <c r="X254" i="3"/>
  <c r="AB254" i="3"/>
  <c r="B255" i="3"/>
  <c r="C255" i="3"/>
  <c r="D255" i="3"/>
  <c r="E255" i="3"/>
  <c r="H255" i="3"/>
  <c r="J255" i="3"/>
  <c r="L255" i="3"/>
  <c r="P255" i="3"/>
  <c r="R255" i="3"/>
  <c r="T255" i="3"/>
  <c r="V255" i="3"/>
  <c r="X255" i="3"/>
  <c r="AB255" i="3"/>
  <c r="B256" i="3"/>
  <c r="C256" i="3"/>
  <c r="D256" i="3"/>
  <c r="E256" i="3"/>
  <c r="H256" i="3"/>
  <c r="J256" i="3"/>
  <c r="L256" i="3"/>
  <c r="P256" i="3"/>
  <c r="R256" i="3"/>
  <c r="T256" i="3"/>
  <c r="V256" i="3"/>
  <c r="X256" i="3"/>
  <c r="AB256" i="3"/>
  <c r="B257" i="3"/>
  <c r="C257" i="3"/>
  <c r="D257" i="3"/>
  <c r="E257" i="3"/>
  <c r="H257" i="3"/>
  <c r="J257" i="3"/>
  <c r="L257" i="3"/>
  <c r="P257" i="3"/>
  <c r="R257" i="3"/>
  <c r="T257" i="3"/>
  <c r="V257" i="3"/>
  <c r="X257" i="3"/>
  <c r="AB257" i="3"/>
  <c r="B258" i="3"/>
  <c r="C258" i="3"/>
  <c r="D258" i="3"/>
  <c r="E258" i="3"/>
  <c r="H258" i="3"/>
  <c r="J258" i="3"/>
  <c r="L258" i="3"/>
  <c r="P258" i="3"/>
  <c r="R258" i="3"/>
  <c r="T258" i="3"/>
  <c r="V258" i="3"/>
  <c r="X258" i="3"/>
  <c r="AB258" i="3"/>
  <c r="B259" i="3"/>
  <c r="C259" i="3"/>
  <c r="D259" i="3"/>
  <c r="E259" i="3"/>
  <c r="H259" i="3"/>
  <c r="J259" i="3"/>
  <c r="L259" i="3"/>
  <c r="P259" i="3"/>
  <c r="R259" i="3"/>
  <c r="T259" i="3"/>
  <c r="V259" i="3"/>
  <c r="X259" i="3"/>
  <c r="AB259" i="3"/>
  <c r="B260" i="3"/>
  <c r="C260" i="3"/>
  <c r="D260" i="3"/>
  <c r="E260" i="3"/>
  <c r="H260" i="3"/>
  <c r="J260" i="3"/>
  <c r="L260" i="3"/>
  <c r="P260" i="3"/>
  <c r="R260" i="3"/>
  <c r="T260" i="3"/>
  <c r="V260" i="3"/>
  <c r="X260" i="3"/>
  <c r="AB260" i="3"/>
  <c r="B261" i="3"/>
  <c r="C261" i="3"/>
  <c r="D261" i="3"/>
  <c r="E261" i="3"/>
  <c r="H261" i="3"/>
  <c r="J261" i="3"/>
  <c r="L261" i="3"/>
  <c r="P261" i="3"/>
  <c r="R261" i="3"/>
  <c r="T261" i="3"/>
  <c r="V261" i="3"/>
  <c r="X261" i="3"/>
  <c r="AB261" i="3"/>
  <c r="B262" i="3"/>
  <c r="C262" i="3"/>
  <c r="D262" i="3"/>
  <c r="E262" i="3"/>
  <c r="H262" i="3"/>
  <c r="J262" i="3"/>
  <c r="L262" i="3"/>
  <c r="P262" i="3"/>
  <c r="R262" i="3"/>
  <c r="T262" i="3"/>
  <c r="V262" i="3"/>
  <c r="X262" i="3"/>
  <c r="AB262" i="3"/>
  <c r="B263" i="3"/>
  <c r="C263" i="3"/>
  <c r="D263" i="3"/>
  <c r="E263" i="3"/>
  <c r="H263" i="3"/>
  <c r="J263" i="3"/>
  <c r="L263" i="3"/>
  <c r="P263" i="3"/>
  <c r="R263" i="3"/>
  <c r="T263" i="3"/>
  <c r="V263" i="3"/>
  <c r="X263" i="3"/>
  <c r="AB263" i="3"/>
  <c r="B264" i="3"/>
  <c r="C264" i="3"/>
  <c r="D264" i="3"/>
  <c r="E264" i="3"/>
  <c r="H264" i="3"/>
  <c r="J264" i="3"/>
  <c r="L264" i="3"/>
  <c r="P264" i="3"/>
  <c r="R264" i="3"/>
  <c r="T264" i="3"/>
  <c r="V264" i="3"/>
  <c r="X264" i="3"/>
  <c r="AB264" i="3"/>
  <c r="B265" i="3"/>
  <c r="C265" i="3"/>
  <c r="D265" i="3"/>
  <c r="E265" i="3"/>
  <c r="H265" i="3"/>
  <c r="J265" i="3"/>
  <c r="L265" i="3"/>
  <c r="P265" i="3"/>
  <c r="R265" i="3"/>
  <c r="T265" i="3"/>
  <c r="V265" i="3"/>
  <c r="X265" i="3"/>
  <c r="AB265" i="3"/>
  <c r="B266" i="3"/>
  <c r="C266" i="3"/>
  <c r="D266" i="3"/>
  <c r="E266" i="3"/>
  <c r="H266" i="3"/>
  <c r="J266" i="3"/>
  <c r="L266" i="3"/>
  <c r="P266" i="3"/>
  <c r="R266" i="3"/>
  <c r="T266" i="3"/>
  <c r="V266" i="3"/>
  <c r="X266" i="3"/>
  <c r="AB266" i="3"/>
  <c r="B267" i="3"/>
  <c r="C267" i="3"/>
  <c r="D267" i="3"/>
  <c r="E267" i="3"/>
  <c r="H267" i="3"/>
  <c r="J267" i="3"/>
  <c r="L267" i="3"/>
  <c r="P267" i="3"/>
  <c r="R267" i="3"/>
  <c r="T267" i="3"/>
  <c r="V267" i="3"/>
  <c r="X267" i="3"/>
  <c r="AB267" i="3"/>
  <c r="B268" i="3"/>
  <c r="C268" i="3"/>
  <c r="D268" i="3"/>
  <c r="E268" i="3"/>
  <c r="H268" i="3"/>
  <c r="J268" i="3"/>
  <c r="L268" i="3"/>
  <c r="P268" i="3"/>
  <c r="R268" i="3"/>
  <c r="T268" i="3"/>
  <c r="V268" i="3"/>
  <c r="X268" i="3"/>
  <c r="AB268" i="3"/>
  <c r="B269" i="3"/>
  <c r="C269" i="3"/>
  <c r="D269" i="3"/>
  <c r="E269" i="3"/>
  <c r="H269" i="3"/>
  <c r="J269" i="3"/>
  <c r="L269" i="3"/>
  <c r="P269" i="3"/>
  <c r="R269" i="3"/>
  <c r="T269" i="3"/>
  <c r="V269" i="3"/>
  <c r="X269" i="3"/>
  <c r="AB269" i="3"/>
  <c r="B270" i="3"/>
  <c r="C270" i="3"/>
  <c r="D270" i="3"/>
  <c r="E270" i="3"/>
  <c r="H270" i="3"/>
  <c r="J270" i="3"/>
  <c r="L270" i="3"/>
  <c r="P270" i="3"/>
  <c r="R270" i="3"/>
  <c r="T270" i="3"/>
  <c r="V270" i="3"/>
  <c r="X270" i="3"/>
  <c r="AB270" i="3"/>
  <c r="B271" i="3"/>
  <c r="C271" i="3"/>
  <c r="D271" i="3"/>
  <c r="E271" i="3"/>
  <c r="H271" i="3"/>
  <c r="J271" i="3"/>
  <c r="L271" i="3"/>
  <c r="P271" i="3"/>
  <c r="R271" i="3"/>
  <c r="T271" i="3"/>
  <c r="V271" i="3"/>
  <c r="X271" i="3"/>
  <c r="AB271" i="3"/>
  <c r="B272" i="3"/>
  <c r="C272" i="3"/>
  <c r="D272" i="3"/>
  <c r="E272" i="3"/>
  <c r="H272" i="3"/>
  <c r="J272" i="3"/>
  <c r="L272" i="3"/>
  <c r="P272" i="3"/>
  <c r="R272" i="3"/>
  <c r="T272" i="3"/>
  <c r="V272" i="3"/>
  <c r="X272" i="3"/>
  <c r="AB272" i="3"/>
  <c r="B273" i="3"/>
  <c r="C273" i="3"/>
  <c r="D273" i="3"/>
  <c r="E273" i="3"/>
  <c r="H273" i="3"/>
  <c r="J273" i="3"/>
  <c r="L273" i="3"/>
  <c r="P273" i="3"/>
  <c r="R273" i="3"/>
  <c r="T273" i="3"/>
  <c r="V273" i="3"/>
  <c r="X273" i="3"/>
  <c r="AB273" i="3"/>
  <c r="B274" i="3"/>
  <c r="C274" i="3"/>
  <c r="D274" i="3"/>
  <c r="E274" i="3"/>
  <c r="H274" i="3"/>
  <c r="J274" i="3"/>
  <c r="L274" i="3"/>
  <c r="P274" i="3"/>
  <c r="R274" i="3"/>
  <c r="T274" i="3"/>
  <c r="V274" i="3"/>
  <c r="X274" i="3"/>
  <c r="AB274" i="3"/>
  <c r="B275" i="3"/>
  <c r="C275" i="3"/>
  <c r="D275" i="3"/>
  <c r="E275" i="3"/>
  <c r="H275" i="3"/>
  <c r="J275" i="3"/>
  <c r="L275" i="3"/>
  <c r="P275" i="3"/>
  <c r="R275" i="3"/>
  <c r="T275" i="3"/>
  <c r="V275" i="3"/>
  <c r="X275" i="3"/>
  <c r="AB275" i="3"/>
  <c r="B276" i="3"/>
  <c r="C276" i="3"/>
  <c r="D276" i="3"/>
  <c r="E276" i="3"/>
  <c r="H276" i="3"/>
  <c r="J276" i="3"/>
  <c r="L276" i="3"/>
  <c r="P276" i="3"/>
  <c r="R276" i="3"/>
  <c r="T276" i="3"/>
  <c r="V276" i="3"/>
  <c r="X276" i="3"/>
  <c r="AB276" i="3"/>
  <c r="B277" i="3"/>
  <c r="C277" i="3"/>
  <c r="D277" i="3"/>
  <c r="E277" i="3"/>
  <c r="H277" i="3"/>
  <c r="J277" i="3"/>
  <c r="L277" i="3"/>
  <c r="P277" i="3"/>
  <c r="R277" i="3"/>
  <c r="T277" i="3"/>
  <c r="V277" i="3"/>
  <c r="X277" i="3"/>
  <c r="AB277" i="3"/>
  <c r="B278" i="3"/>
  <c r="C278" i="3"/>
  <c r="D278" i="3"/>
  <c r="E278" i="3"/>
  <c r="H278" i="3"/>
  <c r="J278" i="3"/>
  <c r="L278" i="3"/>
  <c r="P278" i="3"/>
  <c r="R278" i="3"/>
  <c r="T278" i="3"/>
  <c r="V278" i="3"/>
  <c r="X278" i="3"/>
  <c r="AB278" i="3"/>
  <c r="B279" i="3"/>
  <c r="C279" i="3"/>
  <c r="D279" i="3"/>
  <c r="E279" i="3"/>
  <c r="H279" i="3"/>
  <c r="J279" i="3"/>
  <c r="L279" i="3"/>
  <c r="P279" i="3"/>
  <c r="R279" i="3"/>
  <c r="T279" i="3"/>
  <c r="V279" i="3"/>
  <c r="X279" i="3"/>
  <c r="AB279" i="3"/>
  <c r="B280" i="3"/>
  <c r="C280" i="3"/>
  <c r="D280" i="3"/>
  <c r="E280" i="3"/>
  <c r="H280" i="3"/>
  <c r="J280" i="3"/>
  <c r="L280" i="3"/>
  <c r="P280" i="3"/>
  <c r="R280" i="3"/>
  <c r="T280" i="3"/>
  <c r="V280" i="3"/>
  <c r="X280" i="3"/>
  <c r="AB280" i="3"/>
  <c r="B281" i="3"/>
  <c r="C281" i="3"/>
  <c r="D281" i="3"/>
  <c r="E281" i="3"/>
  <c r="H281" i="3"/>
  <c r="J281" i="3"/>
  <c r="L281" i="3"/>
  <c r="P281" i="3"/>
  <c r="R281" i="3"/>
  <c r="T281" i="3"/>
  <c r="V281" i="3"/>
  <c r="X281" i="3"/>
  <c r="AB281" i="3"/>
  <c r="B282" i="3"/>
  <c r="C282" i="3"/>
  <c r="D282" i="3"/>
  <c r="E282" i="3"/>
  <c r="H282" i="3"/>
  <c r="J282" i="3"/>
  <c r="L282" i="3"/>
  <c r="P282" i="3"/>
  <c r="R282" i="3"/>
  <c r="T282" i="3"/>
  <c r="V282" i="3"/>
  <c r="X282" i="3"/>
  <c r="AB282" i="3"/>
  <c r="B283" i="3"/>
  <c r="C283" i="3"/>
  <c r="D283" i="3"/>
  <c r="E283" i="3"/>
  <c r="H283" i="3"/>
  <c r="J283" i="3"/>
  <c r="L283" i="3"/>
  <c r="P283" i="3"/>
  <c r="R283" i="3"/>
  <c r="T283" i="3"/>
  <c r="V283" i="3"/>
  <c r="X283" i="3"/>
  <c r="AB283" i="3"/>
  <c r="B284" i="3"/>
  <c r="C284" i="3"/>
  <c r="D284" i="3"/>
  <c r="E284" i="3"/>
  <c r="H284" i="3"/>
  <c r="J284" i="3"/>
  <c r="L284" i="3"/>
  <c r="P284" i="3"/>
  <c r="R284" i="3"/>
  <c r="T284" i="3"/>
  <c r="V284" i="3"/>
  <c r="X284" i="3"/>
  <c r="AB284" i="3"/>
  <c r="B285" i="3"/>
  <c r="C285" i="3"/>
  <c r="D285" i="3"/>
  <c r="E285" i="3"/>
  <c r="H285" i="3"/>
  <c r="J285" i="3"/>
  <c r="L285" i="3"/>
  <c r="P285" i="3"/>
  <c r="R285" i="3"/>
  <c r="T285" i="3"/>
  <c r="V285" i="3"/>
  <c r="X285" i="3"/>
  <c r="AB285" i="3"/>
  <c r="B286" i="3"/>
  <c r="C286" i="3"/>
  <c r="D286" i="3"/>
  <c r="E286" i="3"/>
  <c r="H286" i="3"/>
  <c r="J286" i="3"/>
  <c r="L286" i="3"/>
  <c r="P286" i="3"/>
  <c r="R286" i="3"/>
  <c r="T286" i="3"/>
  <c r="V286" i="3"/>
  <c r="X286" i="3"/>
  <c r="AB286" i="3"/>
  <c r="B287" i="3"/>
  <c r="C287" i="3"/>
  <c r="D287" i="3"/>
  <c r="E287" i="3"/>
  <c r="H287" i="3"/>
  <c r="J287" i="3"/>
  <c r="L287" i="3"/>
  <c r="P287" i="3"/>
  <c r="R287" i="3"/>
  <c r="T287" i="3"/>
  <c r="V287" i="3"/>
  <c r="X287" i="3"/>
  <c r="AB287" i="3"/>
  <c r="B288" i="3"/>
  <c r="C288" i="3"/>
  <c r="D288" i="3"/>
  <c r="E288" i="3"/>
  <c r="H288" i="3"/>
  <c r="J288" i="3"/>
  <c r="L288" i="3"/>
  <c r="P288" i="3"/>
  <c r="R288" i="3"/>
  <c r="T288" i="3"/>
  <c r="V288" i="3"/>
  <c r="X288" i="3"/>
  <c r="AB288" i="3"/>
  <c r="B289" i="3"/>
  <c r="C289" i="3"/>
  <c r="D289" i="3"/>
  <c r="E289" i="3"/>
  <c r="H289" i="3"/>
  <c r="J289" i="3"/>
  <c r="L289" i="3"/>
  <c r="P289" i="3"/>
  <c r="R289" i="3"/>
  <c r="T289" i="3"/>
  <c r="V289" i="3"/>
  <c r="X289" i="3"/>
  <c r="AB289" i="3"/>
  <c r="B290" i="3"/>
  <c r="C290" i="3"/>
  <c r="D290" i="3"/>
  <c r="E290" i="3"/>
  <c r="H290" i="3"/>
  <c r="J290" i="3"/>
  <c r="L290" i="3"/>
  <c r="P290" i="3"/>
  <c r="R290" i="3"/>
  <c r="T290" i="3"/>
  <c r="V290" i="3"/>
  <c r="X290" i="3"/>
  <c r="AB290" i="3"/>
  <c r="B291" i="3"/>
  <c r="C291" i="3"/>
  <c r="E291" i="3"/>
  <c r="H291" i="3"/>
  <c r="J291" i="3"/>
  <c r="L291" i="3"/>
  <c r="P291" i="3"/>
  <c r="R291" i="3"/>
  <c r="T291" i="3"/>
  <c r="V291" i="3"/>
  <c r="X291" i="3"/>
  <c r="AB291" i="3"/>
  <c r="B292" i="3"/>
  <c r="C292" i="3"/>
  <c r="D292" i="3"/>
  <c r="E292" i="3"/>
  <c r="H292" i="3"/>
  <c r="J292" i="3"/>
  <c r="L292" i="3"/>
  <c r="P292" i="3"/>
  <c r="R292" i="3"/>
  <c r="T292" i="3"/>
  <c r="V292" i="3"/>
  <c r="X292" i="3"/>
  <c r="AB292" i="3"/>
  <c r="B293" i="3"/>
  <c r="C293" i="3"/>
  <c r="D293" i="3"/>
  <c r="E293" i="3"/>
  <c r="H293" i="3"/>
  <c r="J293" i="3"/>
  <c r="L293" i="3"/>
  <c r="P293" i="3"/>
  <c r="R293" i="3"/>
  <c r="T293" i="3"/>
  <c r="V293" i="3"/>
  <c r="X293" i="3"/>
  <c r="AB293" i="3"/>
  <c r="B294" i="3"/>
  <c r="C294" i="3"/>
  <c r="D294" i="3"/>
  <c r="E294" i="3"/>
  <c r="H294" i="3"/>
  <c r="J294" i="3"/>
  <c r="L294" i="3"/>
  <c r="P294" i="3"/>
  <c r="R294" i="3"/>
  <c r="T294" i="3"/>
  <c r="V294" i="3"/>
  <c r="X294" i="3"/>
  <c r="AB294" i="3"/>
  <c r="B295" i="3"/>
  <c r="C295" i="3"/>
  <c r="D295" i="3"/>
  <c r="E295" i="3"/>
  <c r="H295" i="3"/>
  <c r="J295" i="3"/>
  <c r="L295" i="3"/>
  <c r="P295" i="3"/>
  <c r="R295" i="3"/>
  <c r="T295" i="3"/>
  <c r="V295" i="3"/>
  <c r="X295" i="3"/>
  <c r="AB295" i="3"/>
  <c r="B296" i="3"/>
  <c r="C296" i="3"/>
  <c r="D296" i="3"/>
  <c r="E296" i="3"/>
  <c r="H296" i="3"/>
  <c r="J296" i="3"/>
  <c r="L296" i="3"/>
  <c r="P296" i="3"/>
  <c r="R296" i="3"/>
  <c r="T296" i="3"/>
  <c r="V296" i="3"/>
  <c r="X296" i="3"/>
  <c r="AB296" i="3"/>
  <c r="B297" i="3"/>
  <c r="C297" i="3"/>
  <c r="D297" i="3"/>
  <c r="E297" i="3"/>
  <c r="H297" i="3"/>
  <c r="J297" i="3"/>
  <c r="L297" i="3"/>
  <c r="P297" i="3"/>
  <c r="R297" i="3"/>
  <c r="T297" i="3"/>
  <c r="V297" i="3"/>
  <c r="X297" i="3"/>
  <c r="AB297" i="3"/>
  <c r="B298" i="3"/>
  <c r="C298" i="3"/>
  <c r="D298" i="3"/>
  <c r="E298" i="3"/>
  <c r="H298" i="3"/>
  <c r="J298" i="3"/>
  <c r="L298" i="3"/>
  <c r="P298" i="3"/>
  <c r="R298" i="3"/>
  <c r="T298" i="3"/>
  <c r="V298" i="3"/>
  <c r="X298" i="3"/>
  <c r="AB298" i="3"/>
  <c r="B299" i="3"/>
  <c r="C299" i="3"/>
  <c r="D299" i="3"/>
  <c r="E299" i="3"/>
  <c r="H299" i="3"/>
  <c r="J299" i="3"/>
  <c r="L299" i="3"/>
  <c r="P299" i="3"/>
  <c r="R299" i="3"/>
  <c r="T299" i="3"/>
  <c r="V299" i="3"/>
  <c r="X299" i="3"/>
  <c r="AB299" i="3"/>
  <c r="B300" i="3"/>
  <c r="C300" i="3"/>
  <c r="D300" i="3"/>
  <c r="E300" i="3"/>
  <c r="H300" i="3"/>
  <c r="J300" i="3"/>
  <c r="L300" i="3"/>
  <c r="P300" i="3"/>
  <c r="R300" i="3"/>
  <c r="T300" i="3"/>
  <c r="V300" i="3"/>
  <c r="X300" i="3"/>
  <c r="AB300" i="3"/>
  <c r="B301" i="3"/>
  <c r="C301" i="3"/>
  <c r="D301" i="3"/>
  <c r="E301" i="3"/>
  <c r="H301" i="3"/>
  <c r="J301" i="3"/>
  <c r="L301" i="3"/>
  <c r="P301" i="3"/>
  <c r="R301" i="3"/>
  <c r="T301" i="3"/>
  <c r="V301" i="3"/>
  <c r="X301" i="3"/>
  <c r="AB301" i="3"/>
  <c r="B302" i="3"/>
  <c r="C302" i="3"/>
  <c r="D302" i="3"/>
  <c r="E302" i="3"/>
  <c r="H302" i="3"/>
  <c r="J302" i="3"/>
  <c r="L302" i="3"/>
  <c r="P302" i="3"/>
  <c r="R302" i="3"/>
  <c r="T302" i="3"/>
  <c r="V302" i="3"/>
  <c r="X302" i="3"/>
  <c r="AB302" i="3"/>
  <c r="B303" i="3"/>
  <c r="C303" i="3"/>
  <c r="D303" i="3"/>
  <c r="E303" i="3"/>
  <c r="H303" i="3"/>
  <c r="J303" i="3"/>
  <c r="L303" i="3"/>
  <c r="P303" i="3"/>
  <c r="R303" i="3"/>
  <c r="T303" i="3"/>
  <c r="V303" i="3"/>
  <c r="X303" i="3"/>
  <c r="AB303" i="3"/>
  <c r="B304" i="3"/>
  <c r="C304" i="3"/>
  <c r="D304" i="3"/>
  <c r="E304" i="3"/>
  <c r="H304" i="3"/>
  <c r="J304" i="3"/>
  <c r="L304" i="3"/>
  <c r="P304" i="3"/>
  <c r="R304" i="3"/>
  <c r="T304" i="3"/>
  <c r="V304" i="3"/>
  <c r="X304" i="3"/>
  <c r="AB304" i="3"/>
  <c r="B305" i="3"/>
  <c r="C305" i="3"/>
  <c r="D305" i="3"/>
  <c r="E305" i="3"/>
  <c r="H305" i="3"/>
  <c r="J305" i="3"/>
  <c r="L305" i="3"/>
  <c r="P305" i="3"/>
  <c r="R305" i="3"/>
  <c r="T305" i="3"/>
  <c r="V305" i="3"/>
  <c r="X305" i="3"/>
  <c r="AB305" i="3"/>
  <c r="B306" i="3"/>
  <c r="C306" i="3"/>
  <c r="D306" i="3"/>
  <c r="E306" i="3"/>
  <c r="H306" i="3"/>
  <c r="J306" i="3"/>
  <c r="L306" i="3"/>
  <c r="P306" i="3"/>
  <c r="R306" i="3"/>
  <c r="T306" i="3"/>
  <c r="V306" i="3"/>
  <c r="X306" i="3"/>
  <c r="AB306" i="3"/>
  <c r="B307" i="3"/>
  <c r="C307" i="3"/>
  <c r="D307" i="3"/>
  <c r="E307" i="3"/>
  <c r="H307" i="3"/>
  <c r="J307" i="3"/>
  <c r="L307" i="3"/>
  <c r="P307" i="3"/>
  <c r="R307" i="3"/>
  <c r="T307" i="3"/>
  <c r="V307" i="3"/>
  <c r="X307" i="3"/>
  <c r="AB307" i="3"/>
  <c r="B308" i="3"/>
  <c r="C308" i="3"/>
  <c r="D308" i="3"/>
  <c r="E308" i="3"/>
  <c r="H308" i="3"/>
  <c r="J308" i="3"/>
  <c r="L308" i="3"/>
  <c r="P308" i="3"/>
  <c r="R308" i="3"/>
  <c r="T308" i="3"/>
  <c r="V308" i="3"/>
  <c r="X308" i="3"/>
  <c r="AB308" i="3"/>
  <c r="B309" i="3"/>
  <c r="C309" i="3"/>
  <c r="D309" i="3"/>
  <c r="E309" i="3"/>
  <c r="H309" i="3"/>
  <c r="J309" i="3"/>
  <c r="L309" i="3"/>
  <c r="P309" i="3"/>
  <c r="R309" i="3"/>
  <c r="T309" i="3"/>
  <c r="V309" i="3"/>
  <c r="X309" i="3"/>
  <c r="AB309" i="3"/>
  <c r="B310" i="3"/>
  <c r="C310" i="3"/>
  <c r="D310" i="3"/>
  <c r="E310" i="3"/>
  <c r="H310" i="3"/>
  <c r="J310" i="3"/>
  <c r="L310" i="3"/>
  <c r="P310" i="3"/>
  <c r="R310" i="3"/>
  <c r="T310" i="3"/>
  <c r="V310" i="3"/>
  <c r="X310" i="3"/>
  <c r="AB310" i="3"/>
  <c r="B311" i="3"/>
  <c r="C311" i="3"/>
  <c r="D311" i="3"/>
  <c r="E311" i="3"/>
  <c r="H311" i="3"/>
  <c r="J311" i="3"/>
  <c r="L311" i="3"/>
  <c r="P311" i="3"/>
  <c r="R311" i="3"/>
  <c r="T311" i="3"/>
  <c r="V311" i="3"/>
  <c r="X311" i="3"/>
  <c r="AB311" i="3"/>
  <c r="B312" i="3"/>
  <c r="C312" i="3"/>
  <c r="D312" i="3"/>
  <c r="E312" i="3"/>
  <c r="H312" i="3"/>
  <c r="J312" i="3"/>
  <c r="L312" i="3"/>
  <c r="P312" i="3"/>
  <c r="R312" i="3"/>
  <c r="T312" i="3"/>
  <c r="V312" i="3"/>
  <c r="X312" i="3"/>
  <c r="AB312" i="3"/>
  <c r="B313" i="3"/>
  <c r="C313" i="3"/>
  <c r="D313" i="3"/>
  <c r="E313" i="3"/>
  <c r="H313" i="3"/>
  <c r="J313" i="3"/>
  <c r="L313" i="3"/>
  <c r="P313" i="3"/>
  <c r="R313" i="3"/>
  <c r="T313" i="3"/>
  <c r="V313" i="3"/>
  <c r="X313" i="3"/>
  <c r="AB313" i="3"/>
  <c r="B314" i="3"/>
  <c r="C314" i="3"/>
  <c r="D314" i="3"/>
  <c r="E314" i="3"/>
  <c r="H314" i="3"/>
  <c r="J314" i="3"/>
  <c r="L314" i="3"/>
  <c r="P314" i="3"/>
  <c r="R314" i="3"/>
  <c r="T314" i="3"/>
  <c r="V314" i="3"/>
  <c r="X314" i="3"/>
  <c r="AB314" i="3"/>
  <c r="B82" i="3"/>
  <c r="C82" i="3"/>
  <c r="D82" i="3"/>
  <c r="E82" i="3"/>
  <c r="H82" i="3"/>
  <c r="J82" i="3"/>
  <c r="L82" i="3"/>
  <c r="P82" i="3"/>
  <c r="R82" i="3"/>
  <c r="T82" i="3"/>
  <c r="V82" i="3"/>
  <c r="X82" i="3"/>
  <c r="AB82" i="3"/>
  <c r="Z283" i="1"/>
  <c r="Y313" i="3" s="1"/>
  <c r="W313" i="3"/>
  <c r="AG283" i="1"/>
  <c r="AC313" i="3" s="1"/>
  <c r="Z284" i="1"/>
  <c r="Y314" i="3" s="1"/>
  <c r="W314" i="3"/>
  <c r="AG284" i="1"/>
  <c r="AC314" i="3" s="1"/>
  <c r="P283" i="1"/>
  <c r="Q283" i="1"/>
  <c r="R283" i="1"/>
  <c r="S313" i="3" s="1"/>
  <c r="S283" i="1"/>
  <c r="Q313" i="3" s="1"/>
  <c r="P284" i="1"/>
  <c r="Q284" i="1"/>
  <c r="R284" i="1"/>
  <c r="S314" i="3" s="1"/>
  <c r="S284" i="1"/>
  <c r="Q314" i="3" s="1"/>
  <c r="H283" i="1"/>
  <c r="I283" i="1"/>
  <c r="M313" i="3" s="1"/>
  <c r="J283" i="1"/>
  <c r="K313" i="3" s="1"/>
  <c r="K283" i="1"/>
  <c r="I313" i="3" s="1"/>
  <c r="H284" i="1"/>
  <c r="F314" i="3" s="1"/>
  <c r="I284" i="1"/>
  <c r="M314" i="3" s="1"/>
  <c r="J284" i="1"/>
  <c r="K284" i="1"/>
  <c r="I314" i="3" s="1"/>
  <c r="V33" i="3"/>
  <c r="V34" i="3"/>
  <c r="V35" i="3"/>
  <c r="V36" i="3"/>
  <c r="V37" i="3"/>
  <c r="V38" i="3"/>
  <c r="V39" i="3"/>
  <c r="V40" i="3"/>
  <c r="V41" i="3"/>
  <c r="V42" i="3"/>
  <c r="V43" i="3"/>
  <c r="V44" i="3"/>
  <c r="V45" i="3"/>
  <c r="V46" i="3"/>
  <c r="V47" i="3"/>
  <c r="V48" i="3"/>
  <c r="V49" i="3"/>
  <c r="V50" i="3"/>
  <c r="V51" i="3"/>
  <c r="V52" i="3"/>
  <c r="V53" i="3"/>
  <c r="V54" i="3"/>
  <c r="V55" i="3"/>
  <c r="V56" i="3"/>
  <c r="V57" i="3"/>
  <c r="V58" i="3"/>
  <c r="V59" i="3"/>
  <c r="V60" i="3"/>
  <c r="V61" i="3"/>
  <c r="V62" i="3"/>
  <c r="V63" i="3"/>
  <c r="V64" i="3"/>
  <c r="V65" i="3"/>
  <c r="V66" i="3"/>
  <c r="V67" i="3"/>
  <c r="V68" i="3"/>
  <c r="V69" i="3"/>
  <c r="V70" i="3"/>
  <c r="V71" i="3"/>
  <c r="V72" i="3"/>
  <c r="V73" i="3"/>
  <c r="V74" i="3"/>
  <c r="V75" i="3"/>
  <c r="V76" i="3"/>
  <c r="V77" i="3"/>
  <c r="V78" i="3"/>
  <c r="V79" i="3"/>
  <c r="V80" i="3"/>
  <c r="V81" i="3"/>
  <c r="V32" i="3"/>
  <c r="L284" i="1" l="1"/>
  <c r="G314" i="3" s="1"/>
  <c r="U313" i="3"/>
  <c r="W283" i="1"/>
  <c r="T283" i="1"/>
  <c r="O313" i="3" s="1"/>
  <c r="N313" i="3"/>
  <c r="U314" i="3"/>
  <c r="W284" i="1"/>
  <c r="K314" i="3"/>
  <c r="T284" i="1"/>
  <c r="O314" i="3" s="1"/>
  <c r="N314" i="3"/>
  <c r="F313" i="3"/>
  <c r="L283" i="1"/>
  <c r="G313" i="3" s="1"/>
  <c r="X34" i="3"/>
  <c r="X36" i="3"/>
  <c r="Z7" i="1"/>
  <c r="Y37" i="3" s="1"/>
  <c r="X39" i="3"/>
  <c r="Z10" i="1"/>
  <c r="Y40" i="3" s="1"/>
  <c r="Z17" i="1"/>
  <c r="Y47" i="3" s="1"/>
  <c r="X51" i="3"/>
  <c r="Z23" i="1"/>
  <c r="Y53" i="3" s="1"/>
  <c r="X54" i="3"/>
  <c r="X55" i="3"/>
  <c r="Z26" i="1"/>
  <c r="Y56" i="3" s="1"/>
  <c r="Z31" i="1"/>
  <c r="Y61" i="3" s="1"/>
  <c r="Z34" i="1"/>
  <c r="Y64" i="3" s="1"/>
  <c r="X65" i="3"/>
  <c r="X68" i="3"/>
  <c r="Z47" i="1"/>
  <c r="Y77" i="3" s="1"/>
  <c r="X78" i="3"/>
  <c r="Z49" i="1"/>
  <c r="Y79" i="3" s="1"/>
  <c r="Z54" i="1"/>
  <c r="Y84" i="3" s="1"/>
  <c r="Z63" i="1"/>
  <c r="Y93" i="3" s="1"/>
  <c r="Z76" i="1"/>
  <c r="Y106" i="3" s="1"/>
  <c r="Z77" i="1"/>
  <c r="Y107" i="3" s="1"/>
  <c r="Z80" i="1"/>
  <c r="Y110" i="3" s="1"/>
  <c r="Z81" i="1"/>
  <c r="Y111" i="3" s="1"/>
  <c r="Z94" i="1"/>
  <c r="Y124" i="3" s="1"/>
  <c r="Z101" i="1"/>
  <c r="Y131" i="3" s="1"/>
  <c r="Z110" i="1"/>
  <c r="Y140" i="3" s="1"/>
  <c r="Z121" i="1"/>
  <c r="Y151" i="3" s="1"/>
  <c r="Z122" i="1"/>
  <c r="Y152" i="3" s="1"/>
  <c r="Z129" i="1"/>
  <c r="Y159" i="3" s="1"/>
  <c r="Z135" i="1"/>
  <c r="Y165" i="3" s="1"/>
  <c r="Z145" i="1"/>
  <c r="Y175" i="3" s="1"/>
  <c r="Z147" i="1"/>
  <c r="Y177" i="3" s="1"/>
  <c r="Z150" i="1"/>
  <c r="Y180" i="3" s="1"/>
  <c r="Z151" i="1"/>
  <c r="Y181" i="3" s="1"/>
  <c r="Z157" i="1"/>
  <c r="Y187" i="3" s="1"/>
  <c r="Z159" i="1"/>
  <c r="Y189" i="3" s="1"/>
  <c r="Z161" i="1"/>
  <c r="Y191" i="3" s="1"/>
  <c r="Z163" i="1"/>
  <c r="Y193" i="3" s="1"/>
  <c r="Z164" i="1"/>
  <c r="Y194" i="3" s="1"/>
  <c r="Z166" i="1"/>
  <c r="Y196" i="3" s="1"/>
  <c r="Z174" i="1"/>
  <c r="Y204" i="3" s="1"/>
  <c r="Z177" i="1"/>
  <c r="Y207" i="3" s="1"/>
  <c r="Z187" i="1"/>
  <c r="Y217" i="3" s="1"/>
  <c r="Z192" i="1"/>
  <c r="Y222" i="3" s="1"/>
  <c r="Z202" i="1"/>
  <c r="Y232" i="3" s="1"/>
  <c r="Z203" i="1"/>
  <c r="Y233" i="3" s="1"/>
  <c r="Z205" i="1"/>
  <c r="Y235" i="3" s="1"/>
  <c r="Z206" i="1"/>
  <c r="Y236" i="3" s="1"/>
  <c r="Z213" i="1"/>
  <c r="Y243" i="3" s="1"/>
  <c r="Z217" i="1"/>
  <c r="Y247" i="3" s="1"/>
  <c r="Z220" i="1"/>
  <c r="Y250" i="3" s="1"/>
  <c r="Z229" i="1"/>
  <c r="Y259" i="3" s="1"/>
  <c r="Z231" i="1"/>
  <c r="Y261" i="3" s="1"/>
  <c r="Z234" i="1"/>
  <c r="Y264" i="3" s="1"/>
  <c r="Z235" i="1"/>
  <c r="Y265" i="3" s="1"/>
  <c r="Z238" i="1"/>
  <c r="Y268" i="3" s="1"/>
  <c r="Z244" i="1"/>
  <c r="Y274" i="3" s="1"/>
  <c r="Z245" i="1"/>
  <c r="Y275" i="3" s="1"/>
  <c r="Z247" i="1"/>
  <c r="Y277" i="3" s="1"/>
  <c r="Z248" i="1"/>
  <c r="Y278" i="3" s="1"/>
  <c r="Z257" i="1"/>
  <c r="Y287" i="3" s="1"/>
  <c r="Z261" i="1"/>
  <c r="Y291" i="3" s="1"/>
  <c r="Z266" i="1"/>
  <c r="Y296" i="3" s="1"/>
  <c r="Z271" i="1"/>
  <c r="Y301" i="3" s="1"/>
  <c r="Z278" i="1"/>
  <c r="Y308" i="3" s="1"/>
  <c r="AG5" i="1"/>
  <c r="AC35" i="3" s="1"/>
  <c r="AB36" i="3"/>
  <c r="AB38" i="3"/>
  <c r="AG9" i="1"/>
  <c r="AC39" i="3" s="1"/>
  <c r="AB43" i="3"/>
  <c r="AB44" i="3"/>
  <c r="AB49" i="3"/>
  <c r="AB51" i="3"/>
  <c r="AB52" i="3"/>
  <c r="AB53" i="3"/>
  <c r="AB57" i="3"/>
  <c r="AG28" i="1"/>
  <c r="AC58" i="3" s="1"/>
  <c r="AB63" i="3"/>
  <c r="AG35" i="1"/>
  <c r="AC65" i="3" s="1"/>
  <c r="AG36" i="1"/>
  <c r="AC66" i="3" s="1"/>
  <c r="AB67" i="3"/>
  <c r="AG40" i="1"/>
  <c r="AC70" i="3" s="1"/>
  <c r="AB71" i="3"/>
  <c r="AG42" i="1"/>
  <c r="AC72" i="3" s="1"/>
  <c r="AB77" i="3"/>
  <c r="AB79" i="3"/>
  <c r="AB80" i="3"/>
  <c r="AB81" i="3"/>
  <c r="AG74" i="1"/>
  <c r="AC104" i="3" s="1"/>
  <c r="AG77" i="1"/>
  <c r="AC107" i="3" s="1"/>
  <c r="AG79" i="1"/>
  <c r="AC109" i="3" s="1"/>
  <c r="AG89" i="1"/>
  <c r="AC119" i="3" s="1"/>
  <c r="AG91" i="1"/>
  <c r="AC121" i="3" s="1"/>
  <c r="AG92" i="1"/>
  <c r="AC122" i="3" s="1"/>
  <c r="AG93" i="1"/>
  <c r="AC123" i="3" s="1"/>
  <c r="AG101" i="1"/>
  <c r="AC131" i="3" s="1"/>
  <c r="AG106" i="1"/>
  <c r="AC136" i="3" s="1"/>
  <c r="AG107" i="1"/>
  <c r="AC137" i="3" s="1"/>
  <c r="AG117" i="1"/>
  <c r="AC147" i="3" s="1"/>
  <c r="AG135" i="1"/>
  <c r="AC165" i="3" s="1"/>
  <c r="AG138" i="1"/>
  <c r="AC168" i="3" s="1"/>
  <c r="AG146" i="1"/>
  <c r="AC176" i="3" s="1"/>
  <c r="AG148" i="1"/>
  <c r="AC178" i="3" s="1"/>
  <c r="AG149" i="1"/>
  <c r="AC179" i="3" s="1"/>
  <c r="AG153" i="1"/>
  <c r="AC183" i="3" s="1"/>
  <c r="AG157" i="1"/>
  <c r="AC187" i="3" s="1"/>
  <c r="AG158" i="1"/>
  <c r="AC188" i="3" s="1"/>
  <c r="AG159" i="1"/>
  <c r="AC189" i="3" s="1"/>
  <c r="AG162" i="1"/>
  <c r="AC192" i="3" s="1"/>
  <c r="AG163" i="1"/>
  <c r="AC193" i="3" s="1"/>
  <c r="AG164" i="1"/>
  <c r="AC194" i="3" s="1"/>
  <c r="AG167" i="1"/>
  <c r="AC197" i="3" s="1"/>
  <c r="AG172" i="1"/>
  <c r="AC202" i="3" s="1"/>
  <c r="AG173" i="1"/>
  <c r="AC203" i="3" s="1"/>
  <c r="AG176" i="1"/>
  <c r="AC206" i="3" s="1"/>
  <c r="AG181" i="1"/>
  <c r="AC211" i="3" s="1"/>
  <c r="AG182" i="1"/>
  <c r="AC212" i="3" s="1"/>
  <c r="AG185" i="1"/>
  <c r="AC215" i="3" s="1"/>
  <c r="AG190" i="1"/>
  <c r="AC220" i="3" s="1"/>
  <c r="AG191" i="1"/>
  <c r="AC221" i="3" s="1"/>
  <c r="AG196" i="1"/>
  <c r="AC226" i="3" s="1"/>
  <c r="AG200" i="1"/>
  <c r="AC230" i="3" s="1"/>
  <c r="AG205" i="1"/>
  <c r="AC235" i="3" s="1"/>
  <c r="AG206" i="1"/>
  <c r="AC236" i="3" s="1"/>
  <c r="AG222" i="1"/>
  <c r="AC252" i="3" s="1"/>
  <c r="AG225" i="1"/>
  <c r="AC255" i="3" s="1"/>
  <c r="AG228" i="1"/>
  <c r="AC258" i="3" s="1"/>
  <c r="AG229" i="1"/>
  <c r="AC259" i="3" s="1"/>
  <c r="AG230" i="1"/>
  <c r="AC260" i="3" s="1"/>
  <c r="AG231" i="1"/>
  <c r="AC261" i="3" s="1"/>
  <c r="AG234" i="1"/>
  <c r="AC264" i="3" s="1"/>
  <c r="AG237" i="1"/>
  <c r="AC267" i="3" s="1"/>
  <c r="AG239" i="1"/>
  <c r="AC269" i="3" s="1"/>
  <c r="AG246" i="1"/>
  <c r="AC276" i="3" s="1"/>
  <c r="AG248" i="1"/>
  <c r="AC278" i="3" s="1"/>
  <c r="AG250" i="1"/>
  <c r="AC280" i="3" s="1"/>
  <c r="AG252" i="1"/>
  <c r="AC282" i="3" s="1"/>
  <c r="AG255" i="1"/>
  <c r="AC285" i="3" s="1"/>
  <c r="AG259" i="1"/>
  <c r="AC289" i="3" s="1"/>
  <c r="AG260" i="1"/>
  <c r="AC290" i="3" s="1"/>
  <c r="AG262" i="1"/>
  <c r="AC292" i="3" s="1"/>
  <c r="AG265" i="1"/>
  <c r="AC295" i="3" s="1"/>
  <c r="AG272" i="1"/>
  <c r="AC302" i="3" s="1"/>
  <c r="AG273" i="1"/>
  <c r="AC303" i="3" s="1"/>
  <c r="AG278" i="1"/>
  <c r="AC308" i="3" s="1"/>
  <c r="AG279" i="1"/>
  <c r="AC309" i="3" s="1"/>
  <c r="X35" i="3"/>
  <c r="X38" i="3"/>
  <c r="X44" i="3"/>
  <c r="Z18" i="1"/>
  <c r="Y48" i="3" s="1"/>
  <c r="X49" i="3"/>
  <c r="X53" i="3"/>
  <c r="X57" i="3"/>
  <c r="X58" i="3"/>
  <c r="X62" i="3"/>
  <c r="Z33" i="1"/>
  <c r="Y63" i="3" s="1"/>
  <c r="X66" i="3"/>
  <c r="Z37" i="1"/>
  <c r="Y67" i="3" s="1"/>
  <c r="X70" i="3"/>
  <c r="X71" i="3"/>
  <c r="X72" i="3"/>
  <c r="Z50" i="1"/>
  <c r="Y80" i="3" s="1"/>
  <c r="Z51" i="1"/>
  <c r="Y81" i="3" s="1"/>
  <c r="Z56" i="1"/>
  <c r="Y86" i="3" s="1"/>
  <c r="Z64" i="1"/>
  <c r="Y94" i="3" s="1"/>
  <c r="Z65" i="1"/>
  <c r="Y95" i="3" s="1"/>
  <c r="Z78" i="1"/>
  <c r="Y108" i="3" s="1"/>
  <c r="Z79" i="1"/>
  <c r="Y109" i="3" s="1"/>
  <c r="Z92" i="1"/>
  <c r="Y122" i="3" s="1"/>
  <c r="Z93" i="1"/>
  <c r="Y123" i="3" s="1"/>
  <c r="Z96" i="1"/>
  <c r="Y126" i="3" s="1"/>
  <c r="Z125" i="1"/>
  <c r="Y155" i="3" s="1"/>
  <c r="Z127" i="1"/>
  <c r="Y157" i="3" s="1"/>
  <c r="Z131" i="1"/>
  <c r="Y161" i="3" s="1"/>
  <c r="Z139" i="1"/>
  <c r="Y169" i="3" s="1"/>
  <c r="Z158" i="1"/>
  <c r="Y188" i="3" s="1"/>
  <c r="Z162" i="1"/>
  <c r="Y192" i="3" s="1"/>
  <c r="Z169" i="1"/>
  <c r="Y199" i="3" s="1"/>
  <c r="Z190" i="1"/>
  <c r="Y220" i="3" s="1"/>
  <c r="Z194" i="1"/>
  <c r="Y224" i="3" s="1"/>
  <c r="Z197" i="1"/>
  <c r="Y227" i="3" s="1"/>
  <c r="Z214" i="1"/>
  <c r="Y244" i="3" s="1"/>
  <c r="Z219" i="1"/>
  <c r="Y249" i="3" s="1"/>
  <c r="Z232" i="1"/>
  <c r="Y262" i="3" s="1"/>
  <c r="Z246" i="1"/>
  <c r="Y276" i="3" s="1"/>
  <c r="Z251" i="1"/>
  <c r="Y281" i="3" s="1"/>
  <c r="Z259" i="1"/>
  <c r="Y289" i="3" s="1"/>
  <c r="Z267" i="1"/>
  <c r="Y297" i="3" s="1"/>
  <c r="Z281" i="1"/>
  <c r="Y311" i="3" s="1"/>
  <c r="R39" i="3"/>
  <c r="P12" i="1"/>
  <c r="N42" i="3" s="1"/>
  <c r="R13" i="1"/>
  <c r="S43" i="3" s="1"/>
  <c r="R14" i="1"/>
  <c r="S44" i="3" s="1"/>
  <c r="R15" i="1"/>
  <c r="R53" i="3"/>
  <c r="P26" i="1"/>
  <c r="N56" i="3" s="1"/>
  <c r="R27" i="1"/>
  <c r="P28" i="1"/>
  <c r="N58" i="3" s="1"/>
  <c r="P29" i="1"/>
  <c r="R35" i="1"/>
  <c r="S65" i="3" s="1"/>
  <c r="R41" i="1"/>
  <c r="S71" i="3" s="1"/>
  <c r="R42" i="1"/>
  <c r="R43" i="1"/>
  <c r="S73" i="3" s="1"/>
  <c r="R49" i="1"/>
  <c r="S79" i="3" s="1"/>
  <c r="P50" i="1"/>
  <c r="N80" i="3" s="1"/>
  <c r="P51" i="1"/>
  <c r="P54" i="1"/>
  <c r="N84" i="3" s="1"/>
  <c r="R55" i="1"/>
  <c r="S85" i="3" s="1"/>
  <c r="P57" i="1"/>
  <c r="N87" i="3" s="1"/>
  <c r="R63" i="1"/>
  <c r="S93" i="3" s="1"/>
  <c r="P68" i="1"/>
  <c r="N98" i="3" s="1"/>
  <c r="R69" i="1"/>
  <c r="S99" i="3" s="1"/>
  <c r="R70" i="1"/>
  <c r="S100" i="3" s="1"/>
  <c r="R71" i="1"/>
  <c r="S101" i="3" s="1"/>
  <c r="R77" i="1"/>
  <c r="S107" i="3" s="1"/>
  <c r="R83" i="1"/>
  <c r="S113" i="3" s="1"/>
  <c r="R84" i="1"/>
  <c r="S114" i="3" s="1"/>
  <c r="R85" i="1"/>
  <c r="S115" i="3" s="1"/>
  <c r="R97" i="1"/>
  <c r="S127" i="3" s="1"/>
  <c r="R98" i="1"/>
  <c r="S128" i="3" s="1"/>
  <c r="R99" i="1"/>
  <c r="S129" i="3" s="1"/>
  <c r="R100" i="1"/>
  <c r="S130" i="3" s="1"/>
  <c r="R103" i="1"/>
  <c r="S133" i="3" s="1"/>
  <c r="P107" i="1"/>
  <c r="N137" i="3" s="1"/>
  <c r="R111" i="1"/>
  <c r="S141" i="3" s="1"/>
  <c r="R112" i="1"/>
  <c r="S142" i="3" s="1"/>
  <c r="R113" i="1"/>
  <c r="S143" i="3" s="1"/>
  <c r="R114" i="1"/>
  <c r="S144" i="3" s="1"/>
  <c r="R119" i="1"/>
  <c r="S149" i="3" s="1"/>
  <c r="P120" i="1"/>
  <c r="P122" i="1"/>
  <c r="P123" i="1"/>
  <c r="N153" i="3" s="1"/>
  <c r="P124" i="1"/>
  <c r="N154" i="3" s="1"/>
  <c r="R125" i="1"/>
  <c r="S155" i="3" s="1"/>
  <c r="R126" i="1"/>
  <c r="S156" i="3" s="1"/>
  <c r="R128" i="1"/>
  <c r="S158" i="3" s="1"/>
  <c r="R130" i="1"/>
  <c r="S160" i="3" s="1"/>
  <c r="P131" i="1"/>
  <c r="R139" i="1"/>
  <c r="S169" i="3" s="1"/>
  <c r="R140" i="1"/>
  <c r="S170" i="3" s="1"/>
  <c r="R141" i="1"/>
  <c r="S171" i="3" s="1"/>
  <c r="R142" i="1"/>
  <c r="S172" i="3" s="1"/>
  <c r="R144" i="1"/>
  <c r="S174" i="3" s="1"/>
  <c r="P149" i="1"/>
  <c r="R153" i="1"/>
  <c r="S183" i="3" s="1"/>
  <c r="R154" i="1"/>
  <c r="S184" i="3" s="1"/>
  <c r="R155" i="1"/>
  <c r="S185" i="3" s="1"/>
  <c r="R156" i="1"/>
  <c r="S186" i="3" s="1"/>
  <c r="R158" i="1"/>
  <c r="S188" i="3" s="1"/>
  <c r="R159" i="1"/>
  <c r="S189" i="3" s="1"/>
  <c r="P162" i="1"/>
  <c r="P165" i="1"/>
  <c r="N195" i="3" s="1"/>
  <c r="R167" i="1"/>
  <c r="S197" i="3" s="1"/>
  <c r="R168" i="1"/>
  <c r="S198" i="3" s="1"/>
  <c r="R170" i="1"/>
  <c r="S200" i="3" s="1"/>
  <c r="R172" i="1"/>
  <c r="S202" i="3" s="1"/>
  <c r="P173" i="1"/>
  <c r="P176" i="1"/>
  <c r="P177" i="1"/>
  <c r="N207" i="3" s="1"/>
  <c r="P180" i="1"/>
  <c r="N210" i="3" s="1"/>
  <c r="R181" i="1"/>
  <c r="S211" i="3" s="1"/>
  <c r="R182" i="1"/>
  <c r="S212" i="3" s="1"/>
  <c r="R183" i="1"/>
  <c r="S213" i="3" s="1"/>
  <c r="R186" i="1"/>
  <c r="S216" i="3" s="1"/>
  <c r="R187" i="1"/>
  <c r="S217" i="3" s="1"/>
  <c r="P191" i="1"/>
  <c r="N221" i="3" s="1"/>
  <c r="P193" i="1"/>
  <c r="N223" i="3" s="1"/>
  <c r="R195" i="1"/>
  <c r="S225" i="3" s="1"/>
  <c r="R196" i="1"/>
  <c r="S226" i="3" s="1"/>
  <c r="R197" i="1"/>
  <c r="S227" i="3" s="1"/>
  <c r="R198" i="1"/>
  <c r="S228" i="3" s="1"/>
  <c r="R200" i="1"/>
  <c r="S230" i="3" s="1"/>
  <c r="R201" i="1"/>
  <c r="S231" i="3" s="1"/>
  <c r="P207" i="1"/>
  <c r="N237" i="3" s="1"/>
  <c r="R209" i="1"/>
  <c r="S239" i="3" s="1"/>
  <c r="R210" i="1"/>
  <c r="S240" i="3" s="1"/>
  <c r="R211" i="1"/>
  <c r="S241" i="3" s="1"/>
  <c r="R212" i="1"/>
  <c r="S242" i="3" s="1"/>
  <c r="R214" i="1"/>
  <c r="S244" i="3" s="1"/>
  <c r="R223" i="1"/>
  <c r="S253" i="3" s="1"/>
  <c r="R224" i="1"/>
  <c r="S254" i="3" s="1"/>
  <c r="R225" i="1"/>
  <c r="S255" i="3" s="1"/>
  <c r="R226" i="1"/>
  <c r="S256" i="3" s="1"/>
  <c r="R228" i="1"/>
  <c r="S258" i="3" s="1"/>
  <c r="R230" i="1"/>
  <c r="S260" i="3" s="1"/>
  <c r="R231" i="1"/>
  <c r="S261" i="3" s="1"/>
  <c r="P234" i="1"/>
  <c r="N264" i="3" s="1"/>
  <c r="P235" i="1"/>
  <c r="P236" i="1"/>
  <c r="R237" i="1"/>
  <c r="S267" i="3" s="1"/>
  <c r="R238" i="1"/>
  <c r="S268" i="3" s="1"/>
  <c r="R239" i="1"/>
  <c r="S269" i="3" s="1"/>
  <c r="R242" i="1"/>
  <c r="S272" i="3" s="1"/>
  <c r="P243" i="1"/>
  <c r="N273" i="3" s="1"/>
  <c r="R244" i="1"/>
  <c r="S274" i="3" s="1"/>
  <c r="P249" i="1"/>
  <c r="R251" i="1"/>
  <c r="S281" i="3" s="1"/>
  <c r="R252" i="1"/>
  <c r="S282" i="3" s="1"/>
  <c r="P253" i="1"/>
  <c r="N283" i="3" s="1"/>
  <c r="R254" i="1"/>
  <c r="S284" i="3" s="1"/>
  <c r="R256" i="1"/>
  <c r="S286" i="3" s="1"/>
  <c r="R257" i="1"/>
  <c r="S287" i="3" s="1"/>
  <c r="R258" i="1"/>
  <c r="S288" i="3" s="1"/>
  <c r="R259" i="1"/>
  <c r="S289" i="3" s="1"/>
  <c r="R265" i="1"/>
  <c r="S295" i="3" s="1"/>
  <c r="R266" i="1"/>
  <c r="S296" i="3" s="1"/>
  <c r="R268" i="1"/>
  <c r="S298" i="3" s="1"/>
  <c r="R270" i="1"/>
  <c r="S300" i="3" s="1"/>
  <c r="P272" i="1"/>
  <c r="N302" i="3" s="1"/>
  <c r="R276" i="1"/>
  <c r="S306" i="3" s="1"/>
  <c r="P277" i="1"/>
  <c r="R279" i="1"/>
  <c r="S309" i="3" s="1"/>
  <c r="R280" i="1"/>
  <c r="S310" i="3" s="1"/>
  <c r="R282" i="1"/>
  <c r="S312" i="3" s="1"/>
  <c r="R2" i="1"/>
  <c r="R4" i="1"/>
  <c r="S34" i="3" s="1"/>
  <c r="R3" i="1"/>
  <c r="S33" i="3" s="1"/>
  <c r="R5" i="1"/>
  <c r="S35" i="3" s="1"/>
  <c r="R6" i="1"/>
  <c r="S36" i="3" s="1"/>
  <c r="R7" i="1"/>
  <c r="S37" i="3" s="1"/>
  <c r="R8" i="1"/>
  <c r="S38" i="3" s="1"/>
  <c r="R9" i="1"/>
  <c r="S39" i="3" s="1"/>
  <c r="R10" i="1"/>
  <c r="S40" i="3" s="1"/>
  <c r="R11" i="1"/>
  <c r="S41" i="3" s="1"/>
  <c r="R12" i="1"/>
  <c r="S42" i="3" s="1"/>
  <c r="R16" i="1"/>
  <c r="S46" i="3" s="1"/>
  <c r="R17" i="1"/>
  <c r="S47" i="3" s="1"/>
  <c r="R18" i="1"/>
  <c r="S48" i="3" s="1"/>
  <c r="R19" i="1"/>
  <c r="S49" i="3" s="1"/>
  <c r="R20" i="1"/>
  <c r="S50" i="3" s="1"/>
  <c r="R21" i="1"/>
  <c r="S51" i="3" s="1"/>
  <c r="R22" i="1"/>
  <c r="S52" i="3" s="1"/>
  <c r="R23" i="1"/>
  <c r="S53" i="3" s="1"/>
  <c r="R24" i="1"/>
  <c r="S54" i="3" s="1"/>
  <c r="R25" i="1"/>
  <c r="S55" i="3" s="1"/>
  <c r="R26" i="1"/>
  <c r="S56" i="3" s="1"/>
  <c r="R30" i="1"/>
  <c r="S60" i="3" s="1"/>
  <c r="R31" i="1"/>
  <c r="S61" i="3" s="1"/>
  <c r="R32" i="1"/>
  <c r="S62" i="3" s="1"/>
  <c r="R33" i="1"/>
  <c r="S63" i="3" s="1"/>
  <c r="R34" i="1"/>
  <c r="S64" i="3" s="1"/>
  <c r="R36" i="1"/>
  <c r="S66" i="3" s="1"/>
  <c r="R37" i="1"/>
  <c r="S67" i="3" s="1"/>
  <c r="R38" i="1"/>
  <c r="S68" i="3" s="1"/>
  <c r="R39" i="1"/>
  <c r="S69" i="3" s="1"/>
  <c r="R40" i="1"/>
  <c r="S70" i="3" s="1"/>
  <c r="R44" i="1"/>
  <c r="S74" i="3" s="1"/>
  <c r="R45" i="1"/>
  <c r="S75" i="3" s="1"/>
  <c r="R46" i="1"/>
  <c r="S76" i="3" s="1"/>
  <c r="R47" i="1"/>
  <c r="S77" i="3" s="1"/>
  <c r="R48" i="1"/>
  <c r="S78" i="3" s="1"/>
  <c r="R50" i="1"/>
  <c r="S80" i="3" s="1"/>
  <c r="R51" i="1"/>
  <c r="S81" i="3" s="1"/>
  <c r="R52" i="1"/>
  <c r="S82" i="3" s="1"/>
  <c r="R53" i="1"/>
  <c r="S83" i="3" s="1"/>
  <c r="R54" i="1"/>
  <c r="S84" i="3" s="1"/>
  <c r="R58" i="1"/>
  <c r="S88" i="3" s="1"/>
  <c r="R59" i="1"/>
  <c r="S89" i="3" s="1"/>
  <c r="R60" i="1"/>
  <c r="S90" i="3" s="1"/>
  <c r="R61" i="1"/>
  <c r="S91" i="3" s="1"/>
  <c r="R62" i="1"/>
  <c r="S92" i="3" s="1"/>
  <c r="R64" i="1"/>
  <c r="S94" i="3" s="1"/>
  <c r="R65" i="1"/>
  <c r="S95" i="3" s="1"/>
  <c r="R66" i="1"/>
  <c r="S96" i="3" s="1"/>
  <c r="R67" i="1"/>
  <c r="S97" i="3" s="1"/>
  <c r="R68" i="1"/>
  <c r="S98" i="3" s="1"/>
  <c r="R72" i="1"/>
  <c r="S102" i="3" s="1"/>
  <c r="R73" i="1"/>
  <c r="S103" i="3" s="1"/>
  <c r="R74" i="1"/>
  <c r="S104" i="3" s="1"/>
  <c r="R75" i="1"/>
  <c r="S105" i="3" s="1"/>
  <c r="R76" i="1"/>
  <c r="S106" i="3" s="1"/>
  <c r="R78" i="1"/>
  <c r="S108" i="3" s="1"/>
  <c r="R79" i="1"/>
  <c r="S109" i="3" s="1"/>
  <c r="R80" i="1"/>
  <c r="S110" i="3" s="1"/>
  <c r="R81" i="1"/>
  <c r="S111" i="3" s="1"/>
  <c r="R82" i="1"/>
  <c r="S112" i="3" s="1"/>
  <c r="R86" i="1"/>
  <c r="S116" i="3" s="1"/>
  <c r="R87" i="1"/>
  <c r="S117" i="3" s="1"/>
  <c r="R88" i="1"/>
  <c r="S118" i="3" s="1"/>
  <c r="R90" i="1"/>
  <c r="S120" i="3" s="1"/>
  <c r="R91" i="1"/>
  <c r="S121" i="3" s="1"/>
  <c r="R92" i="1"/>
  <c r="S122" i="3" s="1"/>
  <c r="R93" i="1"/>
  <c r="S123" i="3" s="1"/>
  <c r="R94" i="1"/>
  <c r="S124" i="3" s="1"/>
  <c r="R95" i="1"/>
  <c r="S125" i="3" s="1"/>
  <c r="R96" i="1"/>
  <c r="S126" i="3" s="1"/>
  <c r="R101" i="1"/>
  <c r="S131" i="3" s="1"/>
  <c r="R102" i="1"/>
  <c r="S132" i="3" s="1"/>
  <c r="R104" i="1"/>
  <c r="S134" i="3" s="1"/>
  <c r="R105" i="1"/>
  <c r="S135" i="3" s="1"/>
  <c r="R106" i="1"/>
  <c r="S136" i="3" s="1"/>
  <c r="R107" i="1"/>
  <c r="S137" i="3" s="1"/>
  <c r="R108" i="1"/>
  <c r="S138" i="3" s="1"/>
  <c r="R109" i="1"/>
  <c r="S139" i="3" s="1"/>
  <c r="R110" i="1"/>
  <c r="S140" i="3" s="1"/>
  <c r="R115" i="1"/>
  <c r="S145" i="3" s="1"/>
  <c r="R116" i="1"/>
  <c r="S146" i="3" s="1"/>
  <c r="R118" i="1"/>
  <c r="S148" i="3" s="1"/>
  <c r="R120" i="1"/>
  <c r="S150" i="3" s="1"/>
  <c r="R121" i="1"/>
  <c r="S151" i="3" s="1"/>
  <c r="R122" i="1"/>
  <c r="S152" i="3" s="1"/>
  <c r="R123" i="1"/>
  <c r="S153" i="3" s="1"/>
  <c r="R124" i="1"/>
  <c r="S154" i="3" s="1"/>
  <c r="R129" i="1"/>
  <c r="S159" i="3" s="1"/>
  <c r="R131" i="1"/>
  <c r="S161" i="3" s="1"/>
  <c r="R132" i="1"/>
  <c r="S162" i="3" s="1"/>
  <c r="R133" i="1"/>
  <c r="S163" i="3" s="1"/>
  <c r="R134" i="1"/>
  <c r="S164" i="3" s="1"/>
  <c r="R135" i="1"/>
  <c r="S165" i="3" s="1"/>
  <c r="R136" i="1"/>
  <c r="S166" i="3" s="1"/>
  <c r="R137" i="1"/>
  <c r="S167" i="3" s="1"/>
  <c r="R138" i="1"/>
  <c r="S168" i="3" s="1"/>
  <c r="R143" i="1"/>
  <c r="S173" i="3" s="1"/>
  <c r="R146" i="1"/>
  <c r="S176" i="3" s="1"/>
  <c r="R147" i="1"/>
  <c r="S177" i="3" s="1"/>
  <c r="R148" i="1"/>
  <c r="S178" i="3" s="1"/>
  <c r="R149" i="1"/>
  <c r="S179" i="3" s="1"/>
  <c r="R150" i="1"/>
  <c r="S180" i="3" s="1"/>
  <c r="R151" i="1"/>
  <c r="S181" i="3" s="1"/>
  <c r="R152" i="1"/>
  <c r="S182" i="3" s="1"/>
  <c r="R157" i="1"/>
  <c r="S187" i="3" s="1"/>
  <c r="R160" i="1"/>
  <c r="S190" i="3" s="1"/>
  <c r="R161" i="1"/>
  <c r="S191" i="3" s="1"/>
  <c r="R162" i="1"/>
  <c r="S192" i="3" s="1"/>
  <c r="R163" i="1"/>
  <c r="S193" i="3" s="1"/>
  <c r="R164" i="1"/>
  <c r="S194" i="3" s="1"/>
  <c r="R165" i="1"/>
  <c r="S195" i="3" s="1"/>
  <c r="R166" i="1"/>
  <c r="S196" i="3" s="1"/>
  <c r="R171" i="1"/>
  <c r="S201" i="3" s="1"/>
  <c r="R174" i="1"/>
  <c r="S204" i="3" s="1"/>
  <c r="R175" i="1"/>
  <c r="S205" i="3" s="1"/>
  <c r="R176" i="1"/>
  <c r="S206" i="3" s="1"/>
  <c r="R177" i="1"/>
  <c r="S207" i="3" s="1"/>
  <c r="R178" i="1"/>
  <c r="S208" i="3" s="1"/>
  <c r="R179" i="1"/>
  <c r="S209" i="3" s="1"/>
  <c r="R180" i="1"/>
  <c r="S210" i="3" s="1"/>
  <c r="R185" i="1"/>
  <c r="S215" i="3" s="1"/>
  <c r="R188" i="1"/>
  <c r="S218" i="3" s="1"/>
  <c r="R189" i="1"/>
  <c r="S219" i="3" s="1"/>
  <c r="R190" i="1"/>
  <c r="S220" i="3" s="1"/>
  <c r="R191" i="1"/>
  <c r="S221" i="3" s="1"/>
  <c r="R192" i="1"/>
  <c r="S222" i="3" s="1"/>
  <c r="R193" i="1"/>
  <c r="S223" i="3" s="1"/>
  <c r="R194" i="1"/>
  <c r="S224" i="3" s="1"/>
  <c r="R199" i="1"/>
  <c r="S229" i="3" s="1"/>
  <c r="R202" i="1"/>
  <c r="S232" i="3" s="1"/>
  <c r="R203" i="1"/>
  <c r="S233" i="3" s="1"/>
  <c r="R204" i="1"/>
  <c r="S234" i="3" s="1"/>
  <c r="R205" i="1"/>
  <c r="S235" i="3" s="1"/>
  <c r="R206" i="1"/>
  <c r="S236" i="3" s="1"/>
  <c r="R207" i="1"/>
  <c r="S237" i="3" s="1"/>
  <c r="R208" i="1"/>
  <c r="S238" i="3" s="1"/>
  <c r="R213" i="1"/>
  <c r="S243" i="3" s="1"/>
  <c r="R216" i="1"/>
  <c r="S246" i="3" s="1"/>
  <c r="R217" i="1"/>
  <c r="S247" i="3" s="1"/>
  <c r="R218" i="1"/>
  <c r="S248" i="3" s="1"/>
  <c r="R219" i="1"/>
  <c r="S249" i="3" s="1"/>
  <c r="R220" i="1"/>
  <c r="S250" i="3" s="1"/>
  <c r="R221" i="1"/>
  <c r="S251" i="3" s="1"/>
  <c r="R222" i="1"/>
  <c r="S252" i="3" s="1"/>
  <c r="R227" i="1"/>
  <c r="S257" i="3" s="1"/>
  <c r="R232" i="1"/>
  <c r="S262" i="3" s="1"/>
  <c r="R233" i="1"/>
  <c r="S263" i="3" s="1"/>
  <c r="R234" i="1"/>
  <c r="S264" i="3" s="1"/>
  <c r="R235" i="1"/>
  <c r="S265" i="3" s="1"/>
  <c r="R236" i="1"/>
  <c r="S266" i="3" s="1"/>
  <c r="R241" i="1"/>
  <c r="S271" i="3" s="1"/>
  <c r="R243" i="1"/>
  <c r="S273" i="3" s="1"/>
  <c r="R245" i="1"/>
  <c r="S275" i="3" s="1"/>
  <c r="R246" i="1"/>
  <c r="S276" i="3" s="1"/>
  <c r="R247" i="1"/>
  <c r="S277" i="3" s="1"/>
  <c r="R248" i="1"/>
  <c r="S278" i="3" s="1"/>
  <c r="R249" i="1"/>
  <c r="S279" i="3" s="1"/>
  <c r="R250" i="1"/>
  <c r="S280" i="3" s="1"/>
  <c r="R255" i="1"/>
  <c r="S285" i="3" s="1"/>
  <c r="R260" i="1"/>
  <c r="S290" i="3" s="1"/>
  <c r="R261" i="1"/>
  <c r="S291" i="3" s="1"/>
  <c r="R262" i="1"/>
  <c r="S292" i="3" s="1"/>
  <c r="R263" i="1"/>
  <c r="S293" i="3" s="1"/>
  <c r="R264" i="1"/>
  <c r="S294" i="3" s="1"/>
  <c r="R269" i="1"/>
  <c r="S299" i="3" s="1"/>
  <c r="R271" i="1"/>
  <c r="S301" i="3" s="1"/>
  <c r="R273" i="1"/>
  <c r="S303" i="3" s="1"/>
  <c r="R274" i="1"/>
  <c r="S304" i="3" s="1"/>
  <c r="R275" i="1"/>
  <c r="S305" i="3" s="1"/>
  <c r="R277" i="1"/>
  <c r="S307" i="3" s="1"/>
  <c r="K9" i="1"/>
  <c r="I39" i="3" s="1"/>
  <c r="H41" i="3"/>
  <c r="H42" i="3"/>
  <c r="H44" i="3"/>
  <c r="K15" i="1"/>
  <c r="I45" i="3" s="1"/>
  <c r="K19" i="1"/>
  <c r="I49" i="3" s="1"/>
  <c r="H52" i="3"/>
  <c r="H24" i="1"/>
  <c r="H55" i="3"/>
  <c r="K26" i="1"/>
  <c r="I56" i="3" s="1"/>
  <c r="H27" i="1"/>
  <c r="H63" i="3"/>
  <c r="H35" i="1"/>
  <c r="K36" i="1"/>
  <c r="I66" i="3" s="1"/>
  <c r="H68" i="3"/>
  <c r="H69" i="3"/>
  <c r="H41" i="1"/>
  <c r="H49" i="1"/>
  <c r="L49" i="1" s="1"/>
  <c r="G79" i="3" s="1"/>
  <c r="H50" i="1"/>
  <c r="K52" i="1"/>
  <c r="I82" i="3" s="1"/>
  <c r="K53" i="1"/>
  <c r="I83" i="3" s="1"/>
  <c r="K63" i="1"/>
  <c r="I93" i="3" s="1"/>
  <c r="K67" i="1"/>
  <c r="I97" i="3" s="1"/>
  <c r="K68" i="1"/>
  <c r="I98" i="3" s="1"/>
  <c r="K77" i="1"/>
  <c r="I107" i="3" s="1"/>
  <c r="H78" i="1"/>
  <c r="F108" i="3" s="1"/>
  <c r="K81" i="1"/>
  <c r="I111" i="3" s="1"/>
  <c r="K91" i="1"/>
  <c r="I121" i="3" s="1"/>
  <c r="H95" i="1"/>
  <c r="F125" i="3" s="1"/>
  <c r="K96" i="1"/>
  <c r="I126" i="3" s="1"/>
  <c r="K99" i="1"/>
  <c r="I129" i="3" s="1"/>
  <c r="H103" i="1"/>
  <c r="F133" i="3" s="1"/>
  <c r="H107" i="1"/>
  <c r="F137" i="3" s="1"/>
  <c r="H109" i="1"/>
  <c r="F139" i="3" s="1"/>
  <c r="K110" i="1"/>
  <c r="I140" i="3" s="1"/>
  <c r="K119" i="1"/>
  <c r="I149" i="3" s="1"/>
  <c r="H121" i="1"/>
  <c r="F151" i="3" s="1"/>
  <c r="H123" i="1"/>
  <c r="F153" i="3" s="1"/>
  <c r="H131" i="1"/>
  <c r="K134" i="1"/>
  <c r="I164" i="3" s="1"/>
  <c r="H136" i="1"/>
  <c r="F166" i="3" s="1"/>
  <c r="H138" i="1"/>
  <c r="K139" i="1"/>
  <c r="I169" i="3" s="1"/>
  <c r="H140" i="1"/>
  <c r="F170" i="3" s="1"/>
  <c r="H146" i="1"/>
  <c r="F176" i="3" s="1"/>
  <c r="K148" i="1"/>
  <c r="I178" i="3" s="1"/>
  <c r="H150" i="1"/>
  <c r="K160" i="1"/>
  <c r="I190" i="3" s="1"/>
  <c r="K164" i="1"/>
  <c r="I194" i="3" s="1"/>
  <c r="H165" i="1"/>
  <c r="F195" i="3" s="1"/>
  <c r="K166" i="1"/>
  <c r="I196" i="3" s="1"/>
  <c r="K174" i="1"/>
  <c r="I204" i="3" s="1"/>
  <c r="K187" i="1"/>
  <c r="I217" i="3" s="1"/>
  <c r="H190" i="1"/>
  <c r="K196" i="1"/>
  <c r="I226" i="3" s="1"/>
  <c r="K197" i="1"/>
  <c r="I227" i="3" s="1"/>
  <c r="H203" i="1"/>
  <c r="F233" i="3" s="1"/>
  <c r="H216" i="1"/>
  <c r="K217" i="1"/>
  <c r="I247" i="3" s="1"/>
  <c r="K221" i="1"/>
  <c r="I251" i="3" s="1"/>
  <c r="K231" i="1"/>
  <c r="I261" i="3" s="1"/>
  <c r="K232" i="1"/>
  <c r="I262" i="3" s="1"/>
  <c r="K234" i="1"/>
  <c r="I264" i="3" s="1"/>
  <c r="H243" i="1"/>
  <c r="H246" i="1"/>
  <c r="F276" i="3" s="1"/>
  <c r="H247" i="1"/>
  <c r="K248" i="1"/>
  <c r="I278" i="3" s="1"/>
  <c r="K249" i="1"/>
  <c r="I279" i="3" s="1"/>
  <c r="K259" i="1"/>
  <c r="I289" i="3" s="1"/>
  <c r="K263" i="1"/>
  <c r="I293" i="3" s="1"/>
  <c r="K272" i="1"/>
  <c r="I302" i="3" s="1"/>
  <c r="H274" i="1"/>
  <c r="F304" i="3" s="1"/>
  <c r="K276" i="1"/>
  <c r="I306" i="3" s="1"/>
  <c r="K277" i="1"/>
  <c r="I307" i="3" s="1"/>
  <c r="K280" i="1"/>
  <c r="I310" i="3" s="1"/>
  <c r="T52" i="3"/>
  <c r="Q36" i="1"/>
  <c r="T67" i="3"/>
  <c r="Q64" i="1"/>
  <c r="U94" i="3" s="1"/>
  <c r="Q92" i="1"/>
  <c r="U122" i="3" s="1"/>
  <c r="P93" i="1"/>
  <c r="Q97" i="1"/>
  <c r="U127" i="3" s="1"/>
  <c r="Q102" i="1"/>
  <c r="U132" i="3" s="1"/>
  <c r="Q105" i="1"/>
  <c r="U135" i="3" s="1"/>
  <c r="Q106" i="1"/>
  <c r="U136" i="3" s="1"/>
  <c r="Q111" i="1"/>
  <c r="U141" i="3" s="1"/>
  <c r="Q116" i="1"/>
  <c r="U146" i="3" s="1"/>
  <c r="P119" i="1"/>
  <c r="Q134" i="1"/>
  <c r="U164" i="3" s="1"/>
  <c r="Q138" i="1"/>
  <c r="U168" i="3" s="1"/>
  <c r="Q139" i="1"/>
  <c r="U169" i="3" s="1"/>
  <c r="P143" i="1"/>
  <c r="Q152" i="1"/>
  <c r="U182" i="3" s="1"/>
  <c r="Q153" i="1"/>
  <c r="U183" i="3" s="1"/>
  <c r="Q158" i="1"/>
  <c r="U188" i="3" s="1"/>
  <c r="P161" i="1"/>
  <c r="Q162" i="1"/>
  <c r="U192" i="3" s="1"/>
  <c r="Q163" i="1"/>
  <c r="U193" i="3" s="1"/>
  <c r="Q168" i="1"/>
  <c r="U198" i="3" s="1"/>
  <c r="Q172" i="1"/>
  <c r="U202" i="3" s="1"/>
  <c r="Q181" i="1"/>
  <c r="U211" i="3" s="1"/>
  <c r="Q186" i="1"/>
  <c r="U216" i="3" s="1"/>
  <c r="Q190" i="1"/>
  <c r="U220" i="3" s="1"/>
  <c r="P192" i="1"/>
  <c r="N222" i="3" s="1"/>
  <c r="Q195" i="1"/>
  <c r="U225" i="3" s="1"/>
  <c r="P199" i="1"/>
  <c r="N229" i="3" s="1"/>
  <c r="P200" i="1"/>
  <c r="Q203" i="1"/>
  <c r="U233" i="3" s="1"/>
  <c r="Q205" i="1"/>
  <c r="U235" i="3" s="1"/>
  <c r="Q210" i="1"/>
  <c r="U240" i="3" s="1"/>
  <c r="P214" i="1"/>
  <c r="N244" i="3" s="1"/>
  <c r="P218" i="1"/>
  <c r="N248" i="3" s="1"/>
  <c r="Q220" i="1"/>
  <c r="U250" i="3" s="1"/>
  <c r="Q222" i="1"/>
  <c r="U252" i="3" s="1"/>
  <c r="Q228" i="1"/>
  <c r="U258" i="3" s="1"/>
  <c r="Q232" i="1"/>
  <c r="U262" i="3" s="1"/>
  <c r="Q233" i="1"/>
  <c r="U263" i="3" s="1"/>
  <c r="Q237" i="1"/>
  <c r="U267" i="3" s="1"/>
  <c r="Q239" i="1"/>
  <c r="U269" i="3" s="1"/>
  <c r="P242" i="1"/>
  <c r="Q247" i="1"/>
  <c r="U277" i="3" s="1"/>
  <c r="Q250" i="1"/>
  <c r="U280" i="3" s="1"/>
  <c r="Q251" i="1"/>
  <c r="U281" i="3" s="1"/>
  <c r="Q252" i="1"/>
  <c r="U282" i="3" s="1"/>
  <c r="P255" i="1"/>
  <c r="P256" i="1"/>
  <c r="Q259" i="1"/>
  <c r="U289" i="3" s="1"/>
  <c r="Q264" i="1"/>
  <c r="U294" i="3" s="1"/>
  <c r="Q273" i="1"/>
  <c r="U303" i="3" s="1"/>
  <c r="Q275" i="1"/>
  <c r="U305" i="3" s="1"/>
  <c r="Q276" i="1"/>
  <c r="U306" i="3" s="1"/>
  <c r="Q279" i="1"/>
  <c r="U309" i="3" s="1"/>
  <c r="Q280" i="1"/>
  <c r="U310" i="3" s="1"/>
  <c r="P34" i="1"/>
  <c r="P44" i="1"/>
  <c r="P61" i="1"/>
  <c r="N91" i="3" s="1"/>
  <c r="P77" i="1"/>
  <c r="N107" i="3" s="1"/>
  <c r="P86" i="1"/>
  <c r="N116" i="3" s="1"/>
  <c r="P90" i="1"/>
  <c r="N120" i="3" s="1"/>
  <c r="P105" i="1"/>
  <c r="P145" i="1"/>
  <c r="N175" i="3" s="1"/>
  <c r="P147" i="1"/>
  <c r="P151" i="1"/>
  <c r="N181" i="3" s="1"/>
  <c r="P174" i="1"/>
  <c r="N204" i="3" s="1"/>
  <c r="P221" i="1"/>
  <c r="P231" i="1"/>
  <c r="N261" i="3" s="1"/>
  <c r="P245" i="1"/>
  <c r="P263" i="1"/>
  <c r="P271" i="1"/>
  <c r="N301" i="3" s="1"/>
  <c r="P273" i="1"/>
  <c r="P36" i="3"/>
  <c r="P7" i="1"/>
  <c r="S8" i="1"/>
  <c r="Q38" i="3" s="1"/>
  <c r="P9" i="1"/>
  <c r="N39" i="3" s="1"/>
  <c r="S22" i="1"/>
  <c r="Q52" i="3" s="1"/>
  <c r="P23" i="1"/>
  <c r="P57" i="3"/>
  <c r="S36" i="1"/>
  <c r="Q66" i="3" s="1"/>
  <c r="S37" i="1"/>
  <c r="P71" i="3"/>
  <c r="S42" i="1"/>
  <c r="Q72" i="3" s="1"/>
  <c r="P77" i="3"/>
  <c r="P48" i="1"/>
  <c r="S50" i="1"/>
  <c r="Q80" i="3" s="1"/>
  <c r="P81" i="3"/>
  <c r="P62" i="1"/>
  <c r="N92" i="3" s="1"/>
  <c r="S65" i="1"/>
  <c r="Q95" i="3" s="1"/>
  <c r="P76" i="1"/>
  <c r="N106" i="3" s="1"/>
  <c r="S92" i="1"/>
  <c r="Q122" i="3" s="1"/>
  <c r="S93" i="1"/>
  <c r="Q123" i="3" s="1"/>
  <c r="S97" i="1"/>
  <c r="Q127" i="3" s="1"/>
  <c r="S98" i="1"/>
  <c r="Q128" i="3" s="1"/>
  <c r="S101" i="1"/>
  <c r="Q131" i="3" s="1"/>
  <c r="S103" i="1"/>
  <c r="Q133" i="3" s="1"/>
  <c r="P104" i="1"/>
  <c r="N134" i="3" s="1"/>
  <c r="S121" i="1"/>
  <c r="Q151" i="3" s="1"/>
  <c r="S127" i="1"/>
  <c r="Q157" i="3" s="1"/>
  <c r="P135" i="1"/>
  <c r="N165" i="3" s="1"/>
  <c r="S139" i="1"/>
  <c r="Q169" i="3" s="1"/>
  <c r="P144" i="1"/>
  <c r="N174" i="3" s="1"/>
  <c r="S145" i="1"/>
  <c r="Q175" i="3" s="1"/>
  <c r="S148" i="1"/>
  <c r="Q178" i="3" s="1"/>
  <c r="S158" i="1"/>
  <c r="Q188" i="3" s="1"/>
  <c r="S161" i="1"/>
  <c r="Q191" i="3" s="1"/>
  <c r="S163" i="1"/>
  <c r="Q193" i="3" s="1"/>
  <c r="S166" i="1"/>
  <c r="Q196" i="3" s="1"/>
  <c r="S171" i="1"/>
  <c r="Q201" i="3" s="1"/>
  <c r="S175" i="1"/>
  <c r="Q205" i="3" s="1"/>
  <c r="S187" i="1"/>
  <c r="Q217" i="3" s="1"/>
  <c r="S188" i="1"/>
  <c r="Q218" i="3" s="1"/>
  <c r="S189" i="1"/>
  <c r="Q219" i="3" s="1"/>
  <c r="S191" i="1"/>
  <c r="Q221" i="3" s="1"/>
  <c r="S194" i="1"/>
  <c r="Q224" i="3" s="1"/>
  <c r="S196" i="1"/>
  <c r="Q226" i="3" s="1"/>
  <c r="S201" i="1"/>
  <c r="Q231" i="3" s="1"/>
  <c r="P202" i="1"/>
  <c r="N232" i="3" s="1"/>
  <c r="S203" i="1"/>
  <c r="Q233" i="3" s="1"/>
  <c r="S205" i="1"/>
  <c r="Q235" i="3" s="1"/>
  <c r="S209" i="1"/>
  <c r="Q239" i="3" s="1"/>
  <c r="S215" i="1"/>
  <c r="Q245" i="3" s="1"/>
  <c r="P216" i="1"/>
  <c r="N246" i="3" s="1"/>
  <c r="S217" i="1"/>
  <c r="Q247" i="3" s="1"/>
  <c r="S219" i="1"/>
  <c r="Q249" i="3" s="1"/>
  <c r="S222" i="1"/>
  <c r="Q252" i="3" s="1"/>
  <c r="S224" i="1"/>
  <c r="Q254" i="3" s="1"/>
  <c r="S225" i="1"/>
  <c r="Q255" i="3" s="1"/>
  <c r="S228" i="1"/>
  <c r="Q258" i="3" s="1"/>
  <c r="S233" i="1"/>
  <c r="Q263" i="3" s="1"/>
  <c r="S242" i="1"/>
  <c r="Q272" i="3" s="1"/>
  <c r="S243" i="1"/>
  <c r="Q273" i="3" s="1"/>
  <c r="S245" i="1"/>
  <c r="Q275" i="3" s="1"/>
  <c r="S246" i="1"/>
  <c r="Q276" i="3" s="1"/>
  <c r="S258" i="1"/>
  <c r="Q288" i="3" s="1"/>
  <c r="S260" i="1"/>
  <c r="Q290" i="3" s="1"/>
  <c r="S261" i="1"/>
  <c r="Q291" i="3" s="1"/>
  <c r="S266" i="1"/>
  <c r="Q296" i="3" s="1"/>
  <c r="S267" i="1"/>
  <c r="Q297" i="3" s="1"/>
  <c r="S269" i="1"/>
  <c r="Q299" i="3" s="1"/>
  <c r="S270" i="1"/>
  <c r="Q300" i="3" s="1"/>
  <c r="S278" i="1"/>
  <c r="Q308" i="3" s="1"/>
  <c r="S281" i="1"/>
  <c r="Q311" i="3" s="1"/>
  <c r="J38" i="3"/>
  <c r="J44" i="3"/>
  <c r="J15" i="1"/>
  <c r="K45" i="3" s="1"/>
  <c r="H17" i="1"/>
  <c r="J20" i="1"/>
  <c r="K50" i="3" s="1"/>
  <c r="J55" i="3"/>
  <c r="J56" i="3"/>
  <c r="J61" i="3"/>
  <c r="H34" i="1"/>
  <c r="J66" i="3"/>
  <c r="J67" i="3"/>
  <c r="J69" i="3"/>
  <c r="J70" i="3"/>
  <c r="J41" i="1"/>
  <c r="K71" i="3" s="1"/>
  <c r="J73" i="3"/>
  <c r="J46" i="1"/>
  <c r="K76" i="3" s="1"/>
  <c r="J51" i="1"/>
  <c r="K81" i="3" s="1"/>
  <c r="H63" i="1"/>
  <c r="F93" i="3" s="1"/>
  <c r="H67" i="1"/>
  <c r="F97" i="3" s="1"/>
  <c r="J83" i="1"/>
  <c r="K113" i="3" s="1"/>
  <c r="H88" i="1"/>
  <c r="F118" i="3" s="1"/>
  <c r="J91" i="1"/>
  <c r="K121" i="3" s="1"/>
  <c r="H101" i="1"/>
  <c r="F131" i="3" s="1"/>
  <c r="J104" i="1"/>
  <c r="K134" i="3" s="1"/>
  <c r="H108" i="1"/>
  <c r="H137" i="1"/>
  <c r="J138" i="1"/>
  <c r="K168" i="3" s="1"/>
  <c r="H143" i="1"/>
  <c r="F173" i="3" s="1"/>
  <c r="J149" i="1"/>
  <c r="K179" i="3" s="1"/>
  <c r="J151" i="1"/>
  <c r="K181" i="3" s="1"/>
  <c r="J152" i="1"/>
  <c r="K182" i="3" s="1"/>
  <c r="J157" i="1"/>
  <c r="K187" i="3" s="1"/>
  <c r="J160" i="1"/>
  <c r="K190" i="3" s="1"/>
  <c r="H164" i="1"/>
  <c r="F194" i="3" s="1"/>
  <c r="J167" i="1"/>
  <c r="K197" i="3" s="1"/>
  <c r="H171" i="1"/>
  <c r="F201" i="3" s="1"/>
  <c r="H175" i="1"/>
  <c r="F205" i="3" s="1"/>
  <c r="J180" i="1"/>
  <c r="K210" i="3" s="1"/>
  <c r="J183" i="1"/>
  <c r="K213" i="3" s="1"/>
  <c r="J193" i="1"/>
  <c r="K223" i="3" s="1"/>
  <c r="H194" i="1"/>
  <c r="J195" i="1"/>
  <c r="K225" i="3" s="1"/>
  <c r="J197" i="1"/>
  <c r="K227" i="3" s="1"/>
  <c r="J207" i="1"/>
  <c r="K237" i="3" s="1"/>
  <c r="J209" i="1"/>
  <c r="K239" i="3" s="1"/>
  <c r="J211" i="1"/>
  <c r="K241" i="3" s="1"/>
  <c r="J213" i="1"/>
  <c r="K243" i="3" s="1"/>
  <c r="H214" i="1"/>
  <c r="F244" i="3" s="1"/>
  <c r="J218" i="1"/>
  <c r="K248" i="3" s="1"/>
  <c r="H221" i="1"/>
  <c r="H222" i="1"/>
  <c r="F252" i="3" s="1"/>
  <c r="H226" i="1"/>
  <c r="F256" i="3" s="1"/>
  <c r="H227" i="1"/>
  <c r="J230" i="1"/>
  <c r="K260" i="3" s="1"/>
  <c r="H231" i="1"/>
  <c r="F261" i="3" s="1"/>
  <c r="J233" i="1"/>
  <c r="K263" i="3" s="1"/>
  <c r="H241" i="1"/>
  <c r="H242" i="1"/>
  <c r="J249" i="1"/>
  <c r="K279" i="3" s="1"/>
  <c r="J262" i="1"/>
  <c r="K292" i="3" s="1"/>
  <c r="J264" i="1"/>
  <c r="K294" i="3" s="1"/>
  <c r="J273" i="1"/>
  <c r="K303" i="3" s="1"/>
  <c r="J275" i="1"/>
  <c r="K305" i="3" s="1"/>
  <c r="J276" i="1"/>
  <c r="K306" i="3" s="1"/>
  <c r="J280" i="1"/>
  <c r="K310" i="3" s="1"/>
  <c r="H2" i="1"/>
  <c r="J11" i="1"/>
  <c r="K41" i="3" s="1"/>
  <c r="J24" i="1"/>
  <c r="K54" i="3" s="1"/>
  <c r="I142" i="1"/>
  <c r="M172" i="3" s="1"/>
  <c r="J142" i="1"/>
  <c r="K172" i="3" s="1"/>
  <c r="K142" i="1"/>
  <c r="I172" i="3" s="1"/>
  <c r="P142" i="1"/>
  <c r="N172" i="3" s="1"/>
  <c r="Q142" i="1"/>
  <c r="U172" i="3" s="1"/>
  <c r="S142" i="1"/>
  <c r="Q172" i="3" s="1"/>
  <c r="Z142" i="1"/>
  <c r="Y172" i="3" s="1"/>
  <c r="W172" i="3"/>
  <c r="AG142" i="1"/>
  <c r="AC172" i="3" s="1"/>
  <c r="I143" i="1"/>
  <c r="M173" i="3" s="1"/>
  <c r="K143" i="1"/>
  <c r="I173" i="3" s="1"/>
  <c r="Q143" i="1"/>
  <c r="U173" i="3" s="1"/>
  <c r="S143" i="1"/>
  <c r="Q173" i="3" s="1"/>
  <c r="Z143" i="1"/>
  <c r="Y173" i="3" s="1"/>
  <c r="W173" i="3"/>
  <c r="AG143" i="1"/>
  <c r="AC173" i="3" s="1"/>
  <c r="I144" i="1"/>
  <c r="M174" i="3" s="1"/>
  <c r="J144" i="1"/>
  <c r="K174" i="3" s="1"/>
  <c r="K144" i="1"/>
  <c r="I174" i="3" s="1"/>
  <c r="S144" i="1"/>
  <c r="Q174" i="3" s="1"/>
  <c r="Z144" i="1"/>
  <c r="Y174" i="3" s="1"/>
  <c r="W174" i="3"/>
  <c r="H145" i="1"/>
  <c r="I145" i="1"/>
  <c r="M175" i="3" s="1"/>
  <c r="K145" i="1"/>
  <c r="I175" i="3" s="1"/>
  <c r="Q145" i="1"/>
  <c r="U175" i="3" s="1"/>
  <c r="W175" i="3"/>
  <c r="AG145" i="1"/>
  <c r="AC175" i="3" s="1"/>
  <c r="I146" i="1"/>
  <c r="M176" i="3" s="1"/>
  <c r="J146" i="1"/>
  <c r="K176" i="3" s="1"/>
  <c r="K146" i="1"/>
  <c r="I176" i="3" s="1"/>
  <c r="P146" i="1"/>
  <c r="N176" i="3" s="1"/>
  <c r="Q146" i="1"/>
  <c r="U176" i="3" s="1"/>
  <c r="Z146" i="1"/>
  <c r="Y176" i="3" s="1"/>
  <c r="W176" i="3"/>
  <c r="H147" i="1"/>
  <c r="F177" i="3" s="1"/>
  <c r="I147" i="1"/>
  <c r="M177" i="3" s="1"/>
  <c r="K147" i="1"/>
  <c r="I177" i="3" s="1"/>
  <c r="Q147" i="1"/>
  <c r="U177" i="3" s="1"/>
  <c r="S147" i="1"/>
  <c r="Q177" i="3" s="1"/>
  <c r="W177" i="3"/>
  <c r="AG147" i="1"/>
  <c r="AC177" i="3" s="1"/>
  <c r="I148" i="1"/>
  <c r="M178" i="3" s="1"/>
  <c r="Z148" i="1"/>
  <c r="Y178" i="3" s="1"/>
  <c r="W178" i="3"/>
  <c r="I149" i="1"/>
  <c r="M179" i="3" s="1"/>
  <c r="Q149" i="1"/>
  <c r="U179" i="3" s="1"/>
  <c r="W179" i="3"/>
  <c r="I150" i="1"/>
  <c r="M180" i="3" s="1"/>
  <c r="J150" i="1"/>
  <c r="K180" i="3" s="1"/>
  <c r="K150" i="1"/>
  <c r="I180" i="3" s="1"/>
  <c r="S150" i="1"/>
  <c r="Q180" i="3" s="1"/>
  <c r="W180" i="3"/>
  <c r="AG150" i="1"/>
  <c r="AC180" i="3" s="1"/>
  <c r="I151" i="1"/>
  <c r="M181" i="3" s="1"/>
  <c r="K151" i="1"/>
  <c r="I181" i="3" s="1"/>
  <c r="Q151" i="1"/>
  <c r="U181" i="3" s="1"/>
  <c r="S151" i="1"/>
  <c r="Q181" i="3" s="1"/>
  <c r="W181" i="3"/>
  <c r="AG151" i="1"/>
  <c r="AC181" i="3" s="1"/>
  <c r="I152" i="1"/>
  <c r="M182" i="3" s="1"/>
  <c r="K152" i="1"/>
  <c r="I182" i="3" s="1"/>
  <c r="S152" i="1"/>
  <c r="Q182" i="3" s="1"/>
  <c r="W182" i="3"/>
  <c r="AG152" i="1"/>
  <c r="AC182" i="3" s="1"/>
  <c r="I153" i="1"/>
  <c r="M183" i="3" s="1"/>
  <c r="S153" i="1"/>
  <c r="Q183" i="3" s="1"/>
  <c r="W183" i="3"/>
  <c r="I154" i="1"/>
  <c r="M184" i="3" s="1"/>
  <c r="Q154" i="1"/>
  <c r="U184" i="3" s="1"/>
  <c r="S154" i="1"/>
  <c r="Q184" i="3" s="1"/>
  <c r="W184" i="3"/>
  <c r="I155" i="1"/>
  <c r="M185" i="3" s="1"/>
  <c r="P155" i="1"/>
  <c r="N185" i="3" s="1"/>
  <c r="Q155" i="1"/>
  <c r="U185" i="3" s="1"/>
  <c r="S155" i="1"/>
  <c r="Q185" i="3" s="1"/>
  <c r="Z155" i="1"/>
  <c r="Y185" i="3" s="1"/>
  <c r="W185" i="3"/>
  <c r="AG155" i="1"/>
  <c r="AC185" i="3" s="1"/>
  <c r="I156" i="1"/>
  <c r="M186" i="3" s="1"/>
  <c r="J156" i="1"/>
  <c r="K186" i="3" s="1"/>
  <c r="K156" i="1"/>
  <c r="I186" i="3" s="1"/>
  <c r="P156" i="1"/>
  <c r="N186" i="3" s="1"/>
  <c r="Q156" i="1"/>
  <c r="U186" i="3" s="1"/>
  <c r="S156" i="1"/>
  <c r="Q186" i="3" s="1"/>
  <c r="Z156" i="1"/>
  <c r="Y186" i="3" s="1"/>
  <c r="W186" i="3"/>
  <c r="AG156" i="1"/>
  <c r="AC186" i="3" s="1"/>
  <c r="I157" i="1"/>
  <c r="M187" i="3" s="1"/>
  <c r="K157" i="1"/>
  <c r="I187" i="3" s="1"/>
  <c r="P157" i="1"/>
  <c r="N187" i="3" s="1"/>
  <c r="Q157" i="1"/>
  <c r="U187" i="3" s="1"/>
  <c r="S157" i="1"/>
  <c r="Q187" i="3" s="1"/>
  <c r="W187" i="3"/>
  <c r="H158" i="1"/>
  <c r="I158" i="1"/>
  <c r="M188" i="3" s="1"/>
  <c r="K158" i="1"/>
  <c r="I188" i="3" s="1"/>
  <c r="W188" i="3"/>
  <c r="H159" i="1"/>
  <c r="I159" i="1"/>
  <c r="M189" i="3" s="1"/>
  <c r="K159" i="1"/>
  <c r="I189" i="3" s="1"/>
  <c r="Q159" i="1"/>
  <c r="U189" i="3" s="1"/>
  <c r="S159" i="1"/>
  <c r="Q189" i="3" s="1"/>
  <c r="W189" i="3"/>
  <c r="H160" i="1"/>
  <c r="F190" i="3" s="1"/>
  <c r="I160" i="1"/>
  <c r="M190" i="3" s="1"/>
  <c r="P160" i="1"/>
  <c r="N190" i="3" s="1"/>
  <c r="Q160" i="1"/>
  <c r="U190" i="3" s="1"/>
  <c r="W190" i="3"/>
  <c r="AG160" i="1"/>
  <c r="AC190" i="3" s="1"/>
  <c r="I161" i="1"/>
  <c r="M191" i="3" s="1"/>
  <c r="J161" i="1"/>
  <c r="K191" i="3" s="1"/>
  <c r="K161" i="1"/>
  <c r="I191" i="3" s="1"/>
  <c r="Q161" i="1"/>
  <c r="U191" i="3" s="1"/>
  <c r="W191" i="3"/>
  <c r="I162" i="1"/>
  <c r="M192" i="3" s="1"/>
  <c r="J162" i="1"/>
  <c r="K192" i="3" s="1"/>
  <c r="S162" i="1"/>
  <c r="Q192" i="3" s="1"/>
  <c r="W192" i="3"/>
  <c r="I163" i="1"/>
  <c r="M193" i="3" s="1"/>
  <c r="W193" i="3"/>
  <c r="I164" i="1"/>
  <c r="M194" i="3" s="1"/>
  <c r="Q164" i="1"/>
  <c r="U194" i="3" s="1"/>
  <c r="S164" i="1"/>
  <c r="Q194" i="3" s="1"/>
  <c r="W194" i="3"/>
  <c r="I165" i="1"/>
  <c r="M195" i="3" s="1"/>
  <c r="J165" i="1"/>
  <c r="K195" i="3" s="1"/>
  <c r="K165" i="1"/>
  <c r="I195" i="3" s="1"/>
  <c r="Q165" i="1"/>
  <c r="U195" i="3" s="1"/>
  <c r="S165" i="1"/>
  <c r="Q195" i="3" s="1"/>
  <c r="W195" i="3"/>
  <c r="AG165" i="1"/>
  <c r="AC195" i="3" s="1"/>
  <c r="I166" i="1"/>
  <c r="M196" i="3" s="1"/>
  <c r="Q166" i="1"/>
  <c r="U196" i="3" s="1"/>
  <c r="W196" i="3"/>
  <c r="AG166" i="1"/>
  <c r="AC196" i="3" s="1"/>
  <c r="I167" i="1"/>
  <c r="M197" i="3" s="1"/>
  <c r="Q167" i="1"/>
  <c r="U197" i="3" s="1"/>
  <c r="W197" i="3"/>
  <c r="I168" i="1"/>
  <c r="M198" i="3" s="1"/>
  <c r="W198" i="3"/>
  <c r="I169" i="1"/>
  <c r="M199" i="3" s="1"/>
  <c r="Q169" i="1"/>
  <c r="U199" i="3" s="1"/>
  <c r="S169" i="1"/>
  <c r="Q199" i="3" s="1"/>
  <c r="W199" i="3"/>
  <c r="AG169" i="1"/>
  <c r="AC199" i="3" s="1"/>
  <c r="H170" i="1"/>
  <c r="F200" i="3" s="1"/>
  <c r="I170" i="1"/>
  <c r="M200" i="3" s="1"/>
  <c r="J170" i="1"/>
  <c r="K200" i="3" s="1"/>
  <c r="K170" i="1"/>
  <c r="I200" i="3" s="1"/>
  <c r="P170" i="1"/>
  <c r="N200" i="3" s="1"/>
  <c r="Q170" i="1"/>
  <c r="U200" i="3" s="1"/>
  <c r="S170" i="1"/>
  <c r="Q200" i="3" s="1"/>
  <c r="Z170" i="1"/>
  <c r="Y200" i="3" s="1"/>
  <c r="W200" i="3"/>
  <c r="AG170" i="1"/>
  <c r="AC200" i="3" s="1"/>
  <c r="I171" i="1"/>
  <c r="M201" i="3" s="1"/>
  <c r="K171" i="1"/>
  <c r="I201" i="3" s="1"/>
  <c r="Q171" i="1"/>
  <c r="U201" i="3" s="1"/>
  <c r="Z171" i="1"/>
  <c r="Y201" i="3" s="1"/>
  <c r="W201" i="3"/>
  <c r="AG171" i="1"/>
  <c r="AC201" i="3" s="1"/>
  <c r="I172" i="1"/>
  <c r="M202" i="3" s="1"/>
  <c r="J172" i="1"/>
  <c r="K202" i="3" s="1"/>
  <c r="K172" i="1"/>
  <c r="I202" i="3" s="1"/>
  <c r="P172" i="1"/>
  <c r="N202" i="3" s="1"/>
  <c r="S172" i="1"/>
  <c r="Q202" i="3" s="1"/>
  <c r="Z172" i="1"/>
  <c r="Y202" i="3" s="1"/>
  <c r="W202" i="3"/>
  <c r="H173" i="1"/>
  <c r="F203" i="3" s="1"/>
  <c r="I173" i="1"/>
  <c r="M203" i="3" s="1"/>
  <c r="K173" i="1"/>
  <c r="I203" i="3" s="1"/>
  <c r="Q173" i="1"/>
  <c r="U203" i="3" s="1"/>
  <c r="S173" i="1"/>
  <c r="Q203" i="3" s="1"/>
  <c r="W203" i="3"/>
  <c r="H174" i="1"/>
  <c r="I174" i="1"/>
  <c r="M204" i="3" s="1"/>
  <c r="Q174" i="1"/>
  <c r="U204" i="3" s="1"/>
  <c r="S174" i="1"/>
  <c r="Q204" i="3" s="1"/>
  <c r="W204" i="3"/>
  <c r="AG174" i="1"/>
  <c r="AC204" i="3" s="1"/>
  <c r="I175" i="1"/>
  <c r="M205" i="3" s="1"/>
  <c r="J175" i="1"/>
  <c r="K205" i="3" s="1"/>
  <c r="K175" i="1"/>
  <c r="I205" i="3" s="1"/>
  <c r="P175" i="1"/>
  <c r="N205" i="3" s="1"/>
  <c r="Q175" i="1"/>
  <c r="U205" i="3" s="1"/>
  <c r="W205" i="3"/>
  <c r="AG175" i="1"/>
  <c r="AC205" i="3" s="1"/>
  <c r="I176" i="1"/>
  <c r="M206" i="3" s="1"/>
  <c r="Z176" i="1"/>
  <c r="Y206" i="3" s="1"/>
  <c r="W206" i="3"/>
  <c r="I177" i="1"/>
  <c r="M207" i="3" s="1"/>
  <c r="J177" i="1"/>
  <c r="K207" i="3" s="1"/>
  <c r="Q177" i="1"/>
  <c r="U207" i="3" s="1"/>
  <c r="S177" i="1"/>
  <c r="Q207" i="3" s="1"/>
  <c r="W207" i="3"/>
  <c r="AG177" i="1"/>
  <c r="AC207" i="3" s="1"/>
  <c r="I178" i="1"/>
  <c r="M208" i="3" s="1"/>
  <c r="S178" i="1"/>
  <c r="Q208" i="3" s="1"/>
  <c r="W208" i="3"/>
  <c r="AG178" i="1"/>
  <c r="AC208" i="3" s="1"/>
  <c r="I179" i="1"/>
  <c r="M209" i="3" s="1"/>
  <c r="P179" i="1"/>
  <c r="N209" i="3" s="1"/>
  <c r="Q179" i="1"/>
  <c r="U209" i="3" s="1"/>
  <c r="S179" i="1"/>
  <c r="Q209" i="3" s="1"/>
  <c r="W209" i="3"/>
  <c r="AG179" i="1"/>
  <c r="AC209" i="3" s="1"/>
  <c r="I180" i="1"/>
  <c r="M210" i="3" s="1"/>
  <c r="K180" i="1"/>
  <c r="I210" i="3" s="1"/>
  <c r="Q180" i="1"/>
  <c r="U210" i="3" s="1"/>
  <c r="S180" i="1"/>
  <c r="Q210" i="3" s="1"/>
  <c r="W210" i="3"/>
  <c r="AG180" i="1"/>
  <c r="AC210" i="3" s="1"/>
  <c r="I181" i="1"/>
  <c r="M211" i="3" s="1"/>
  <c r="S181" i="1"/>
  <c r="Q211" i="3" s="1"/>
  <c r="W211" i="3"/>
  <c r="I182" i="1"/>
  <c r="M212" i="3" s="1"/>
  <c r="Q182" i="1"/>
  <c r="U212" i="3" s="1"/>
  <c r="W212" i="3"/>
  <c r="I183" i="1"/>
  <c r="M213" i="3" s="1"/>
  <c r="Q183" i="1"/>
  <c r="U213" i="3" s="1"/>
  <c r="S183" i="1"/>
  <c r="Q213" i="3" s="1"/>
  <c r="Z183" i="1"/>
  <c r="Y213" i="3" s="1"/>
  <c r="W213" i="3"/>
  <c r="AG183" i="1"/>
  <c r="AC213" i="3" s="1"/>
  <c r="H184" i="1"/>
  <c r="I184" i="1"/>
  <c r="M214" i="3" s="1"/>
  <c r="K184" i="1"/>
  <c r="I214" i="3" s="1"/>
  <c r="Q184" i="1"/>
  <c r="U214" i="3" s="1"/>
  <c r="S184" i="1"/>
  <c r="Q214" i="3" s="1"/>
  <c r="Z184" i="1"/>
  <c r="Y214" i="3" s="1"/>
  <c r="W214" i="3"/>
  <c r="AG184" i="1"/>
  <c r="AC214" i="3" s="1"/>
  <c r="H185" i="1"/>
  <c r="F215" i="3" s="1"/>
  <c r="I185" i="1"/>
  <c r="M215" i="3" s="1"/>
  <c r="J185" i="1"/>
  <c r="K215" i="3" s="1"/>
  <c r="K185" i="1"/>
  <c r="I215" i="3" s="1"/>
  <c r="Q185" i="1"/>
  <c r="U215" i="3" s="1"/>
  <c r="S185" i="1"/>
  <c r="Q215" i="3" s="1"/>
  <c r="W215" i="3"/>
  <c r="H186" i="1"/>
  <c r="I186" i="1"/>
  <c r="M216" i="3" s="1"/>
  <c r="K186" i="1"/>
  <c r="I216" i="3" s="1"/>
  <c r="S186" i="1"/>
  <c r="Q216" i="3" s="1"/>
  <c r="Z186" i="1"/>
  <c r="Y216" i="3" s="1"/>
  <c r="W216" i="3"/>
  <c r="AG186" i="1"/>
  <c r="AC216" i="3" s="1"/>
  <c r="I187" i="1"/>
  <c r="M217" i="3" s="1"/>
  <c r="Q187" i="1"/>
  <c r="U217" i="3" s="1"/>
  <c r="W217" i="3"/>
  <c r="AG187" i="1"/>
  <c r="AC217" i="3" s="1"/>
  <c r="I188" i="1"/>
  <c r="M218" i="3" s="1"/>
  <c r="J188" i="1"/>
  <c r="K218" i="3" s="1"/>
  <c r="K188" i="1"/>
  <c r="I218" i="3" s="1"/>
  <c r="Q188" i="1"/>
  <c r="U218" i="3" s="1"/>
  <c r="Z188" i="1"/>
  <c r="Y218" i="3" s="1"/>
  <c r="W218" i="3"/>
  <c r="AG188" i="1"/>
  <c r="AC218" i="3" s="1"/>
  <c r="I189" i="1"/>
  <c r="M219" i="3" s="1"/>
  <c r="K189" i="1"/>
  <c r="I219" i="3" s="1"/>
  <c r="Q189" i="1"/>
  <c r="U219" i="3" s="1"/>
  <c r="W219" i="3"/>
  <c r="AG189" i="1"/>
  <c r="AC219" i="3" s="1"/>
  <c r="I190" i="1"/>
  <c r="M220" i="3" s="1"/>
  <c r="K190" i="1"/>
  <c r="I220" i="3" s="1"/>
  <c r="W220" i="3"/>
  <c r="I191" i="1"/>
  <c r="M221" i="3" s="1"/>
  <c r="Q191" i="1"/>
  <c r="U221" i="3" s="1"/>
  <c r="Z191" i="1"/>
  <c r="Y221" i="3" s="1"/>
  <c r="W221" i="3"/>
  <c r="I192" i="1"/>
  <c r="M222" i="3" s="1"/>
  <c r="K192" i="1"/>
  <c r="I222" i="3" s="1"/>
  <c r="S192" i="1"/>
  <c r="Q222" i="3" s="1"/>
  <c r="W222" i="3"/>
  <c r="AG192" i="1"/>
  <c r="AC222" i="3" s="1"/>
  <c r="I193" i="1"/>
  <c r="M223" i="3" s="1"/>
  <c r="Q193" i="1"/>
  <c r="U223" i="3" s="1"/>
  <c r="S193" i="1"/>
  <c r="Q223" i="3" s="1"/>
  <c r="W223" i="3"/>
  <c r="AG193" i="1"/>
  <c r="AC223" i="3" s="1"/>
  <c r="I194" i="1"/>
  <c r="M224" i="3" s="1"/>
  <c r="K194" i="1"/>
  <c r="I224" i="3" s="1"/>
  <c r="Q194" i="1"/>
  <c r="U224" i="3" s="1"/>
  <c r="W224" i="3"/>
  <c r="AG194" i="1"/>
  <c r="AC224" i="3" s="1"/>
  <c r="I195" i="1"/>
  <c r="M225" i="3" s="1"/>
  <c r="S195" i="1"/>
  <c r="Q225" i="3" s="1"/>
  <c r="W225" i="3"/>
  <c r="I196" i="1"/>
  <c r="M226" i="3" s="1"/>
  <c r="Q196" i="1"/>
  <c r="U226" i="3" s="1"/>
  <c r="W226" i="3"/>
  <c r="I197" i="1"/>
  <c r="M227" i="3" s="1"/>
  <c r="Q197" i="1"/>
  <c r="U227" i="3" s="1"/>
  <c r="S197" i="1"/>
  <c r="Q227" i="3" s="1"/>
  <c r="W227" i="3"/>
  <c r="AG197" i="1"/>
  <c r="AC227" i="3" s="1"/>
  <c r="H198" i="1"/>
  <c r="F228" i="3" s="1"/>
  <c r="I198" i="1"/>
  <c r="M228" i="3" s="1"/>
  <c r="K198" i="1"/>
  <c r="I228" i="3" s="1"/>
  <c r="P198" i="1"/>
  <c r="Q198" i="1"/>
  <c r="U228" i="3" s="1"/>
  <c r="S198" i="1"/>
  <c r="Q228" i="3" s="1"/>
  <c r="Z198" i="1"/>
  <c r="Y228" i="3" s="1"/>
  <c r="W228" i="3"/>
  <c r="AG198" i="1"/>
  <c r="AC228" i="3" s="1"/>
  <c r="H199" i="1"/>
  <c r="F229" i="3" s="1"/>
  <c r="I199" i="1"/>
  <c r="M229" i="3" s="1"/>
  <c r="K199" i="1"/>
  <c r="I229" i="3" s="1"/>
  <c r="S199" i="1"/>
  <c r="Q229" i="3" s="1"/>
  <c r="Z199" i="1"/>
  <c r="Y229" i="3" s="1"/>
  <c r="W229" i="3"/>
  <c r="AG199" i="1"/>
  <c r="AC229" i="3" s="1"/>
  <c r="H200" i="1"/>
  <c r="F230" i="3" s="1"/>
  <c r="I200" i="1"/>
  <c r="M230" i="3" s="1"/>
  <c r="J200" i="1"/>
  <c r="K230" i="3" s="1"/>
  <c r="K200" i="1"/>
  <c r="I230" i="3" s="1"/>
  <c r="S200" i="1"/>
  <c r="Q230" i="3" s="1"/>
  <c r="Z200" i="1"/>
  <c r="Y230" i="3" s="1"/>
  <c r="W230" i="3"/>
  <c r="H201" i="1"/>
  <c r="I201" i="1"/>
  <c r="M231" i="3" s="1"/>
  <c r="J201" i="1"/>
  <c r="K231" i="3" s="1"/>
  <c r="K201" i="1"/>
  <c r="I231" i="3" s="1"/>
  <c r="Q201" i="1"/>
  <c r="U231" i="3" s="1"/>
  <c r="W231" i="3"/>
  <c r="I202" i="1"/>
  <c r="M232" i="3" s="1"/>
  <c r="J202" i="1"/>
  <c r="K232" i="3" s="1"/>
  <c r="K202" i="1"/>
  <c r="I232" i="3" s="1"/>
  <c r="Q202" i="1"/>
  <c r="U232" i="3" s="1"/>
  <c r="S202" i="1"/>
  <c r="Q232" i="3" s="1"/>
  <c r="W232" i="3"/>
  <c r="AG202" i="1"/>
  <c r="AC232" i="3" s="1"/>
  <c r="I203" i="1"/>
  <c r="M233" i="3" s="1"/>
  <c r="W233" i="3"/>
  <c r="AG203" i="1"/>
  <c r="AC233" i="3" s="1"/>
  <c r="I204" i="1"/>
  <c r="M234" i="3" s="1"/>
  <c r="Z204" i="1"/>
  <c r="Y234" i="3" s="1"/>
  <c r="W234" i="3"/>
  <c r="I205" i="1"/>
  <c r="M235" i="3" s="1"/>
  <c r="J205" i="1"/>
  <c r="K235" i="3" s="1"/>
  <c r="W235" i="3"/>
  <c r="H206" i="1"/>
  <c r="F236" i="3" s="1"/>
  <c r="I206" i="1"/>
  <c r="M236" i="3" s="1"/>
  <c r="J206" i="1"/>
  <c r="K236" i="3" s="1"/>
  <c r="K206" i="1"/>
  <c r="I236" i="3" s="1"/>
  <c r="Q206" i="1"/>
  <c r="U236" i="3" s="1"/>
  <c r="S206" i="1"/>
  <c r="Q236" i="3" s="1"/>
  <c r="W236" i="3"/>
  <c r="I207" i="1"/>
  <c r="M237" i="3" s="1"/>
  <c r="Q207" i="1"/>
  <c r="U237" i="3" s="1"/>
  <c r="S207" i="1"/>
  <c r="Q237" i="3" s="1"/>
  <c r="W237" i="3"/>
  <c r="AG207" i="1"/>
  <c r="AC237" i="3" s="1"/>
  <c r="I208" i="1"/>
  <c r="M238" i="3" s="1"/>
  <c r="S208" i="1"/>
  <c r="Q238" i="3" s="1"/>
  <c r="W238" i="3"/>
  <c r="AG208" i="1"/>
  <c r="AC238" i="3" s="1"/>
  <c r="I209" i="1"/>
  <c r="M239" i="3" s="1"/>
  <c r="Q209" i="1"/>
  <c r="U239" i="3" s="1"/>
  <c r="W239" i="3"/>
  <c r="I210" i="1"/>
  <c r="M240" i="3" s="1"/>
  <c r="S210" i="1"/>
  <c r="Q240" i="3" s="1"/>
  <c r="W240" i="3"/>
  <c r="AG210" i="1"/>
  <c r="AC240" i="3" s="1"/>
  <c r="I211" i="1"/>
  <c r="M241" i="3" s="1"/>
  <c r="Q211" i="1"/>
  <c r="U241" i="3" s="1"/>
  <c r="S211" i="1"/>
  <c r="Q241" i="3" s="1"/>
  <c r="Z211" i="1"/>
  <c r="Y241" i="3" s="1"/>
  <c r="W241" i="3"/>
  <c r="AG211" i="1"/>
  <c r="AC241" i="3" s="1"/>
  <c r="I212" i="1"/>
  <c r="M242" i="3" s="1"/>
  <c r="J212" i="1"/>
  <c r="K242" i="3" s="1"/>
  <c r="K212" i="1"/>
  <c r="I242" i="3" s="1"/>
  <c r="Q212" i="1"/>
  <c r="U242" i="3" s="1"/>
  <c r="S212" i="1"/>
  <c r="Q242" i="3" s="1"/>
  <c r="Z212" i="1"/>
  <c r="Y242" i="3" s="1"/>
  <c r="W242" i="3"/>
  <c r="AG212" i="1"/>
  <c r="AC242" i="3" s="1"/>
  <c r="I213" i="1"/>
  <c r="M243" i="3" s="1"/>
  <c r="K213" i="1"/>
  <c r="I243" i="3" s="1"/>
  <c r="P213" i="1"/>
  <c r="N243" i="3" s="1"/>
  <c r="Q213" i="1"/>
  <c r="U243" i="3" s="1"/>
  <c r="S213" i="1"/>
  <c r="Q243" i="3" s="1"/>
  <c r="W243" i="3"/>
  <c r="AG213" i="1"/>
  <c r="AC243" i="3" s="1"/>
  <c r="I214" i="1"/>
  <c r="M244" i="3" s="1"/>
  <c r="K214" i="1"/>
  <c r="I244" i="3" s="1"/>
  <c r="Q214" i="1"/>
  <c r="U244" i="3" s="1"/>
  <c r="S214" i="1"/>
  <c r="Q244" i="3" s="1"/>
  <c r="W244" i="3"/>
  <c r="AG214" i="1"/>
  <c r="AC244" i="3" s="1"/>
  <c r="H215" i="1"/>
  <c r="F245" i="3" s="1"/>
  <c r="I215" i="1"/>
  <c r="M245" i="3" s="1"/>
  <c r="K215" i="1"/>
  <c r="I245" i="3" s="1"/>
  <c r="Q215" i="1"/>
  <c r="U245" i="3" s="1"/>
  <c r="Z215" i="1"/>
  <c r="Y245" i="3" s="1"/>
  <c r="W245" i="3"/>
  <c r="AG215" i="1"/>
  <c r="AC245" i="3" s="1"/>
  <c r="I216" i="1"/>
  <c r="M246" i="3" s="1"/>
  <c r="J216" i="1"/>
  <c r="K246" i="3" s="1"/>
  <c r="K216" i="1"/>
  <c r="I246" i="3" s="1"/>
  <c r="Q216" i="1"/>
  <c r="U246" i="3" s="1"/>
  <c r="Z216" i="1"/>
  <c r="Y246" i="3" s="1"/>
  <c r="W246" i="3"/>
  <c r="AG216" i="1"/>
  <c r="AC246" i="3" s="1"/>
  <c r="H217" i="1"/>
  <c r="I217" i="1"/>
  <c r="M247" i="3" s="1"/>
  <c r="J217" i="1"/>
  <c r="K247" i="3" s="1"/>
  <c r="Q217" i="1"/>
  <c r="U247" i="3" s="1"/>
  <c r="W247" i="3"/>
  <c r="AG217" i="1"/>
  <c r="AC247" i="3" s="1"/>
  <c r="I218" i="1"/>
  <c r="M248" i="3" s="1"/>
  <c r="Z218" i="1"/>
  <c r="Y248" i="3" s="1"/>
  <c r="W248" i="3"/>
  <c r="I219" i="1"/>
  <c r="M249" i="3" s="1"/>
  <c r="Q219" i="1"/>
  <c r="U249" i="3" s="1"/>
  <c r="W249" i="3"/>
  <c r="I220" i="1"/>
  <c r="M250" i="3" s="1"/>
  <c r="K220" i="1"/>
  <c r="I250" i="3" s="1"/>
  <c r="S220" i="1"/>
  <c r="Q250" i="3" s="1"/>
  <c r="W250" i="3"/>
  <c r="AG220" i="1"/>
  <c r="AC250" i="3" s="1"/>
  <c r="I221" i="1"/>
  <c r="M251" i="3" s="1"/>
  <c r="Q221" i="1"/>
  <c r="U251" i="3" s="1"/>
  <c r="S221" i="1"/>
  <c r="Q251" i="3" s="1"/>
  <c r="W251" i="3"/>
  <c r="AG221" i="1"/>
  <c r="AC251" i="3" s="1"/>
  <c r="I222" i="1"/>
  <c r="M252" i="3" s="1"/>
  <c r="K222" i="1"/>
  <c r="I252" i="3" s="1"/>
  <c r="W252" i="3"/>
  <c r="I223" i="1"/>
  <c r="M253" i="3" s="1"/>
  <c r="K223" i="1"/>
  <c r="I253" i="3" s="1"/>
  <c r="Q223" i="1"/>
  <c r="U253" i="3" s="1"/>
  <c r="S223" i="1"/>
  <c r="Q253" i="3" s="1"/>
  <c r="W253" i="3"/>
  <c r="AG223" i="1"/>
  <c r="AC253" i="3" s="1"/>
  <c r="I224" i="1"/>
  <c r="M254" i="3" s="1"/>
  <c r="W254" i="3"/>
  <c r="I225" i="1"/>
  <c r="M255" i="3" s="1"/>
  <c r="Q225" i="1"/>
  <c r="U255" i="3" s="1"/>
  <c r="Z225" i="1"/>
  <c r="Y255" i="3" s="1"/>
  <c r="W255" i="3"/>
  <c r="I226" i="1"/>
  <c r="M256" i="3" s="1"/>
  <c r="J226" i="1"/>
  <c r="K256" i="3" s="1"/>
  <c r="K226" i="1"/>
  <c r="I256" i="3" s="1"/>
  <c r="Q226" i="1"/>
  <c r="U256" i="3" s="1"/>
  <c r="S226" i="1"/>
  <c r="Q256" i="3" s="1"/>
  <c r="Z226" i="1"/>
  <c r="Y256" i="3" s="1"/>
  <c r="W256" i="3"/>
  <c r="AG226" i="1"/>
  <c r="AC256" i="3" s="1"/>
  <c r="I227" i="1"/>
  <c r="M257" i="3" s="1"/>
  <c r="K227" i="1"/>
  <c r="I257" i="3" s="1"/>
  <c r="P227" i="1"/>
  <c r="N257" i="3" s="1"/>
  <c r="Q227" i="1"/>
  <c r="U257" i="3" s="1"/>
  <c r="S227" i="1"/>
  <c r="Q257" i="3" s="1"/>
  <c r="Z227" i="1"/>
  <c r="Y257" i="3" s="1"/>
  <c r="W257" i="3"/>
  <c r="AG227" i="1"/>
  <c r="AC257" i="3" s="1"/>
  <c r="I228" i="1"/>
  <c r="M258" i="3" s="1"/>
  <c r="J228" i="1"/>
  <c r="K258" i="3" s="1"/>
  <c r="K228" i="1"/>
  <c r="I258" i="3" s="1"/>
  <c r="Z228" i="1"/>
  <c r="Y258" i="3" s="1"/>
  <c r="W258" i="3"/>
  <c r="H229" i="1"/>
  <c r="I229" i="1"/>
  <c r="M259" i="3" s="1"/>
  <c r="K229" i="1"/>
  <c r="I259" i="3" s="1"/>
  <c r="Q229" i="1"/>
  <c r="U259" i="3" s="1"/>
  <c r="S229" i="1"/>
  <c r="Q259" i="3" s="1"/>
  <c r="W259" i="3"/>
  <c r="I230" i="1"/>
  <c r="M260" i="3" s="1"/>
  <c r="K230" i="1"/>
  <c r="I260" i="3" s="1"/>
  <c r="P230" i="1"/>
  <c r="Q230" i="1"/>
  <c r="U260" i="3" s="1"/>
  <c r="Z230" i="1"/>
  <c r="Y260" i="3" s="1"/>
  <c r="W260" i="3"/>
  <c r="I231" i="1"/>
  <c r="M261" i="3" s="1"/>
  <c r="J231" i="1"/>
  <c r="K261" i="3" s="1"/>
  <c r="Q231" i="1"/>
  <c r="U261" i="3" s="1"/>
  <c r="W261" i="3"/>
  <c r="I232" i="1"/>
  <c r="M262" i="3" s="1"/>
  <c r="J232" i="1"/>
  <c r="K262" i="3" s="1"/>
  <c r="S232" i="1"/>
  <c r="Q262" i="3" s="1"/>
  <c r="W262" i="3"/>
  <c r="AG232" i="1"/>
  <c r="AC262" i="3" s="1"/>
  <c r="I233" i="1"/>
  <c r="M263" i="3" s="1"/>
  <c r="W263" i="3"/>
  <c r="I234" i="1"/>
  <c r="M264" i="3" s="1"/>
  <c r="S234" i="1"/>
  <c r="Q264" i="3" s="1"/>
  <c r="W264" i="3"/>
  <c r="I235" i="1"/>
  <c r="M265" i="3" s="1"/>
  <c r="K235" i="1"/>
  <c r="I265" i="3" s="1"/>
  <c r="Q235" i="1"/>
  <c r="U265" i="3" s="1"/>
  <c r="S235" i="1"/>
  <c r="Q265" i="3" s="1"/>
  <c r="W265" i="3"/>
  <c r="AG235" i="1"/>
  <c r="AC265" i="3" s="1"/>
  <c r="I236" i="1"/>
  <c r="M266" i="3" s="1"/>
  <c r="Q236" i="1"/>
  <c r="U266" i="3" s="1"/>
  <c r="S236" i="1"/>
  <c r="Q266" i="3" s="1"/>
  <c r="W266" i="3"/>
  <c r="AG236" i="1"/>
  <c r="AC266" i="3" s="1"/>
  <c r="I237" i="1"/>
  <c r="M267" i="3" s="1"/>
  <c r="W267" i="3"/>
  <c r="I238" i="1"/>
  <c r="M268" i="3" s="1"/>
  <c r="Q238" i="1"/>
  <c r="U268" i="3" s="1"/>
  <c r="W268" i="3"/>
  <c r="I239" i="1"/>
  <c r="M269" i="3" s="1"/>
  <c r="J239" i="1"/>
  <c r="K269" i="3" s="1"/>
  <c r="Z239" i="1"/>
  <c r="Y269" i="3" s="1"/>
  <c r="W269" i="3"/>
  <c r="H240" i="1"/>
  <c r="I240" i="1"/>
  <c r="M270" i="3" s="1"/>
  <c r="K240" i="1"/>
  <c r="I270" i="3" s="1"/>
  <c r="Q240" i="1"/>
  <c r="U270" i="3" s="1"/>
  <c r="S240" i="1"/>
  <c r="Q270" i="3" s="1"/>
  <c r="Z240" i="1"/>
  <c r="Y270" i="3" s="1"/>
  <c r="W270" i="3"/>
  <c r="AG240" i="1"/>
  <c r="AC270" i="3" s="1"/>
  <c r="I241" i="1"/>
  <c r="M271" i="3" s="1"/>
  <c r="K241" i="1"/>
  <c r="I271" i="3" s="1"/>
  <c r="P241" i="1"/>
  <c r="Q241" i="1"/>
  <c r="U271" i="3" s="1"/>
  <c r="S241" i="1"/>
  <c r="Q271" i="3" s="1"/>
  <c r="Z241" i="1"/>
  <c r="Y271" i="3" s="1"/>
  <c r="W271" i="3"/>
  <c r="AG241" i="1"/>
  <c r="AC271" i="3" s="1"/>
  <c r="I242" i="1"/>
  <c r="M272" i="3" s="1"/>
  <c r="J242" i="1"/>
  <c r="K272" i="3" s="1"/>
  <c r="K242" i="1"/>
  <c r="I272" i="3" s="1"/>
  <c r="Z242" i="1"/>
  <c r="Y272" i="3" s="1"/>
  <c r="W272" i="3"/>
  <c r="AG242" i="1"/>
  <c r="AC272" i="3" s="1"/>
  <c r="I243" i="1"/>
  <c r="M273" i="3" s="1"/>
  <c r="J243" i="1"/>
  <c r="K273" i="3" s="1"/>
  <c r="K243" i="1"/>
  <c r="I273" i="3" s="1"/>
  <c r="Q243" i="1"/>
  <c r="U273" i="3" s="1"/>
  <c r="Z243" i="1"/>
  <c r="Y273" i="3" s="1"/>
  <c r="W273" i="3"/>
  <c r="AG243" i="1"/>
  <c r="AC273" i="3" s="1"/>
  <c r="I244" i="1"/>
  <c r="M274" i="3" s="1"/>
  <c r="J244" i="1"/>
  <c r="K274" i="3" s="1"/>
  <c r="K244" i="1"/>
  <c r="I274" i="3" s="1"/>
  <c r="Q244" i="1"/>
  <c r="U274" i="3" s="1"/>
  <c r="S244" i="1"/>
  <c r="Q274" i="3" s="1"/>
  <c r="W274" i="3"/>
  <c r="AG244" i="1"/>
  <c r="AC274" i="3" s="1"/>
  <c r="I245" i="1"/>
  <c r="M275" i="3" s="1"/>
  <c r="K245" i="1"/>
  <c r="I275" i="3" s="1"/>
  <c r="W275" i="3"/>
  <c r="AG245" i="1"/>
  <c r="AC275" i="3" s="1"/>
  <c r="I246" i="1"/>
  <c r="M276" i="3" s="1"/>
  <c r="Q246" i="1"/>
  <c r="U276" i="3" s="1"/>
  <c r="W276" i="3"/>
  <c r="I247" i="1"/>
  <c r="M277" i="3" s="1"/>
  <c r="J247" i="1"/>
  <c r="K277" i="3" s="1"/>
  <c r="S247" i="1"/>
  <c r="Q277" i="3" s="1"/>
  <c r="W277" i="3"/>
  <c r="AG247" i="1"/>
  <c r="AC277" i="3" s="1"/>
  <c r="H248" i="1"/>
  <c r="F278" i="3" s="1"/>
  <c r="I248" i="1"/>
  <c r="M278" i="3" s="1"/>
  <c r="J248" i="1"/>
  <c r="K278" i="3" s="1"/>
  <c r="Q248" i="1"/>
  <c r="U278" i="3" s="1"/>
  <c r="S248" i="1"/>
  <c r="Q278" i="3" s="1"/>
  <c r="W278" i="3"/>
  <c r="I249" i="1"/>
  <c r="M279" i="3" s="1"/>
  <c r="Q249" i="1"/>
  <c r="U279" i="3" s="1"/>
  <c r="S249" i="1"/>
  <c r="Q279" i="3" s="1"/>
  <c r="W279" i="3"/>
  <c r="AG249" i="1"/>
  <c r="AC279" i="3" s="1"/>
  <c r="I250" i="1"/>
  <c r="M280" i="3" s="1"/>
  <c r="S250" i="1"/>
  <c r="Q280" i="3" s="1"/>
  <c r="W280" i="3"/>
  <c r="I251" i="1"/>
  <c r="M281" i="3" s="1"/>
  <c r="W281" i="3"/>
  <c r="AG251" i="1"/>
  <c r="AC281" i="3" s="1"/>
  <c r="I252" i="1"/>
  <c r="M282" i="3" s="1"/>
  <c r="W282" i="3"/>
  <c r="I253" i="1"/>
  <c r="M283" i="3" s="1"/>
  <c r="K253" i="1"/>
  <c r="I283" i="3" s="1"/>
  <c r="Q253" i="1"/>
  <c r="U283" i="3" s="1"/>
  <c r="Z253" i="1"/>
  <c r="Y283" i="3" s="1"/>
  <c r="W283" i="3"/>
  <c r="AG253" i="1"/>
  <c r="AC283" i="3" s="1"/>
  <c r="I254" i="1"/>
  <c r="M284" i="3" s="1"/>
  <c r="J254" i="1"/>
  <c r="K284" i="3" s="1"/>
  <c r="K254" i="1"/>
  <c r="I284" i="3" s="1"/>
  <c r="Q254" i="1"/>
  <c r="U284" i="3" s="1"/>
  <c r="S254" i="1"/>
  <c r="Q284" i="3" s="1"/>
  <c r="Z254" i="1"/>
  <c r="Y284" i="3" s="1"/>
  <c r="W284" i="3"/>
  <c r="AG254" i="1"/>
  <c r="AC284" i="3" s="1"/>
  <c r="I255" i="1"/>
  <c r="M285" i="3" s="1"/>
  <c r="K255" i="1"/>
  <c r="I285" i="3" s="1"/>
  <c r="Q255" i="1"/>
  <c r="U285" i="3" s="1"/>
  <c r="S255" i="1"/>
  <c r="Q285" i="3" s="1"/>
  <c r="Z255" i="1"/>
  <c r="Y285" i="3" s="1"/>
  <c r="W285" i="3"/>
  <c r="H256" i="1"/>
  <c r="F286" i="3" s="1"/>
  <c r="I256" i="1"/>
  <c r="M286" i="3" s="1"/>
  <c r="K256" i="1"/>
  <c r="I286" i="3" s="1"/>
  <c r="S256" i="1"/>
  <c r="Q286" i="3" s="1"/>
  <c r="Z256" i="1"/>
  <c r="Y286" i="3" s="1"/>
  <c r="W286" i="3"/>
  <c r="AG256" i="1"/>
  <c r="AC286" i="3" s="1"/>
  <c r="H257" i="1"/>
  <c r="F287" i="3" s="1"/>
  <c r="I257" i="1"/>
  <c r="M287" i="3" s="1"/>
  <c r="J257" i="1"/>
  <c r="K287" i="3" s="1"/>
  <c r="K257" i="1"/>
  <c r="I287" i="3" s="1"/>
  <c r="Q257" i="1"/>
  <c r="U287" i="3" s="1"/>
  <c r="S257" i="1"/>
  <c r="Q287" i="3" s="1"/>
  <c r="W287" i="3"/>
  <c r="AG257" i="1"/>
  <c r="AC287" i="3" s="1"/>
  <c r="H258" i="1"/>
  <c r="I258" i="1"/>
  <c r="M288" i="3" s="1"/>
  <c r="K258" i="1"/>
  <c r="I288" i="3" s="1"/>
  <c r="Q258" i="1"/>
  <c r="U288" i="3" s="1"/>
  <c r="Z258" i="1"/>
  <c r="Y288" i="3" s="1"/>
  <c r="W288" i="3"/>
  <c r="AG258" i="1"/>
  <c r="AC288" i="3" s="1"/>
  <c r="I259" i="1"/>
  <c r="M289" i="3" s="1"/>
  <c r="S259" i="1"/>
  <c r="Q289" i="3" s="1"/>
  <c r="W289" i="3"/>
  <c r="I260" i="1"/>
  <c r="M290" i="3" s="1"/>
  <c r="Q260" i="1"/>
  <c r="U290" i="3" s="1"/>
  <c r="Z260" i="1"/>
  <c r="Y290" i="3" s="1"/>
  <c r="W290" i="3"/>
  <c r="I261" i="1"/>
  <c r="M291" i="3" s="1"/>
  <c r="W291" i="3"/>
  <c r="H262" i="1"/>
  <c r="F292" i="3" s="1"/>
  <c r="I262" i="1"/>
  <c r="M292" i="3" s="1"/>
  <c r="K262" i="1"/>
  <c r="I292" i="3" s="1"/>
  <c r="S262" i="1"/>
  <c r="Q292" i="3" s="1"/>
  <c r="W292" i="3"/>
  <c r="I263" i="1"/>
  <c r="M293" i="3" s="1"/>
  <c r="J263" i="1"/>
  <c r="K293" i="3" s="1"/>
  <c r="Q263" i="1"/>
  <c r="U293" i="3" s="1"/>
  <c r="S263" i="1"/>
  <c r="Q293" i="3" s="1"/>
  <c r="W293" i="3"/>
  <c r="AG263" i="1"/>
  <c r="AC293" i="3" s="1"/>
  <c r="I264" i="1"/>
  <c r="M294" i="3" s="1"/>
  <c r="S264" i="1"/>
  <c r="Q294" i="3" s="1"/>
  <c r="W294" i="3"/>
  <c r="AG264" i="1"/>
  <c r="AC294" i="3" s="1"/>
  <c r="I265" i="1"/>
  <c r="M295" i="3" s="1"/>
  <c r="Q265" i="1"/>
  <c r="U295" i="3" s="1"/>
  <c r="S265" i="1"/>
  <c r="Q295" i="3" s="1"/>
  <c r="W295" i="3"/>
  <c r="I266" i="1"/>
  <c r="M296" i="3" s="1"/>
  <c r="W296" i="3"/>
  <c r="I267" i="1"/>
  <c r="M297" i="3" s="1"/>
  <c r="Q267" i="1"/>
  <c r="U297" i="3" s="1"/>
  <c r="W297" i="3"/>
  <c r="AG267" i="1"/>
  <c r="AC297" i="3" s="1"/>
  <c r="H268" i="1"/>
  <c r="F298" i="3" s="1"/>
  <c r="I268" i="1"/>
  <c r="M298" i="3" s="1"/>
  <c r="K268" i="1"/>
  <c r="I298" i="3" s="1"/>
  <c r="Q268" i="1"/>
  <c r="U298" i="3" s="1"/>
  <c r="S268" i="1"/>
  <c r="Q298" i="3" s="1"/>
  <c r="Z268" i="1"/>
  <c r="Y298" i="3" s="1"/>
  <c r="W298" i="3"/>
  <c r="AG268" i="1"/>
  <c r="AC298" i="3" s="1"/>
  <c r="I269" i="1"/>
  <c r="M299" i="3" s="1"/>
  <c r="K269" i="1"/>
  <c r="I299" i="3" s="1"/>
  <c r="P269" i="1"/>
  <c r="N299" i="3" s="1"/>
  <c r="Q269" i="1"/>
  <c r="U299" i="3" s="1"/>
  <c r="Z269" i="1"/>
  <c r="Y299" i="3" s="1"/>
  <c r="W299" i="3"/>
  <c r="AG269" i="1"/>
  <c r="AC299" i="3" s="1"/>
  <c r="I270" i="1"/>
  <c r="M300" i="3" s="1"/>
  <c r="J270" i="1"/>
  <c r="K300" i="3" s="1"/>
  <c r="K270" i="1"/>
  <c r="I300" i="3" s="1"/>
  <c r="P270" i="1"/>
  <c r="N300" i="3" s="1"/>
  <c r="Q270" i="1"/>
  <c r="U300" i="3" s="1"/>
  <c r="Z270" i="1"/>
  <c r="Y300" i="3" s="1"/>
  <c r="W300" i="3"/>
  <c r="AG270" i="1"/>
  <c r="AC300" i="3" s="1"/>
  <c r="H271" i="1"/>
  <c r="F301" i="3" s="1"/>
  <c r="I271" i="1"/>
  <c r="M301" i="3" s="1"/>
  <c r="J271" i="1"/>
  <c r="K301" i="3" s="1"/>
  <c r="K271" i="1"/>
  <c r="I301" i="3" s="1"/>
  <c r="Q271" i="1"/>
  <c r="U301" i="3" s="1"/>
  <c r="S271" i="1"/>
  <c r="Q301" i="3" s="1"/>
  <c r="W301" i="3"/>
  <c r="AG271" i="1"/>
  <c r="AC301" i="3" s="1"/>
  <c r="I272" i="1"/>
  <c r="M302" i="3" s="1"/>
  <c r="J272" i="1"/>
  <c r="K302" i="3" s="1"/>
  <c r="Q272" i="1"/>
  <c r="U302" i="3" s="1"/>
  <c r="Z272" i="1"/>
  <c r="Y302" i="3" s="1"/>
  <c r="W302" i="3"/>
  <c r="I273" i="1"/>
  <c r="M303" i="3" s="1"/>
  <c r="K273" i="1"/>
  <c r="I303" i="3" s="1"/>
  <c r="W303" i="3"/>
  <c r="I274" i="1"/>
  <c r="M304" i="3" s="1"/>
  <c r="Q274" i="1"/>
  <c r="U304" i="3" s="1"/>
  <c r="Z274" i="1"/>
  <c r="Y304" i="3" s="1"/>
  <c r="W304" i="3"/>
  <c r="I275" i="1"/>
  <c r="M305" i="3" s="1"/>
  <c r="S275" i="1"/>
  <c r="Q305" i="3" s="1"/>
  <c r="W305" i="3"/>
  <c r="H276" i="1"/>
  <c r="F306" i="3" s="1"/>
  <c r="I276" i="1"/>
  <c r="M306" i="3" s="1"/>
  <c r="S276" i="1"/>
  <c r="Q306" i="3" s="1"/>
  <c r="W306" i="3"/>
  <c r="AG276" i="1"/>
  <c r="AC306" i="3" s="1"/>
  <c r="I277" i="1"/>
  <c r="M307" i="3" s="1"/>
  <c r="J277" i="1"/>
  <c r="K307" i="3" s="1"/>
  <c r="Q277" i="1"/>
  <c r="U307" i="3" s="1"/>
  <c r="S277" i="1"/>
  <c r="Q307" i="3" s="1"/>
  <c r="W307" i="3"/>
  <c r="AG277" i="1"/>
  <c r="AC307" i="3" s="1"/>
  <c r="I278" i="1"/>
  <c r="M308" i="3" s="1"/>
  <c r="W308" i="3"/>
  <c r="I279" i="1"/>
  <c r="M309" i="3" s="1"/>
  <c r="W309" i="3"/>
  <c r="I280" i="1"/>
  <c r="M310" i="3" s="1"/>
  <c r="W310" i="3"/>
  <c r="I281" i="1"/>
  <c r="M311" i="3" s="1"/>
  <c r="J281" i="1"/>
  <c r="K311" i="3" s="1"/>
  <c r="Q281" i="1"/>
  <c r="U311" i="3" s="1"/>
  <c r="W311" i="3"/>
  <c r="AG281" i="1"/>
  <c r="AC311" i="3" s="1"/>
  <c r="I282" i="1"/>
  <c r="M312" i="3" s="1"/>
  <c r="J282" i="1"/>
  <c r="K312" i="3" s="1"/>
  <c r="K282" i="1"/>
  <c r="I312" i="3" s="1"/>
  <c r="Q282" i="1"/>
  <c r="U312" i="3" s="1"/>
  <c r="S282" i="1"/>
  <c r="Q312" i="3" s="1"/>
  <c r="Z282" i="1"/>
  <c r="Y312" i="3" s="1"/>
  <c r="W312" i="3"/>
  <c r="AG282" i="1"/>
  <c r="AC312" i="3" s="1"/>
  <c r="J3" i="1"/>
  <c r="K33" i="3" s="1"/>
  <c r="J9" i="1"/>
  <c r="K39" i="3" s="1"/>
  <c r="E45" i="3"/>
  <c r="J16" i="1"/>
  <c r="K46" i="3" s="1"/>
  <c r="E52" i="3"/>
  <c r="J30" i="1"/>
  <c r="K60" i="3" s="1"/>
  <c r="E61" i="3"/>
  <c r="J37" i="1"/>
  <c r="K67" i="3" s="1"/>
  <c r="E73" i="3"/>
  <c r="J44" i="1"/>
  <c r="K74" i="3" s="1"/>
  <c r="W87" i="3"/>
  <c r="J58" i="1"/>
  <c r="K88" i="3" s="1"/>
  <c r="J72" i="1"/>
  <c r="K102" i="3" s="1"/>
  <c r="W115" i="3"/>
  <c r="J86" i="1"/>
  <c r="K116" i="3" s="1"/>
  <c r="J93" i="1"/>
  <c r="K123" i="3" s="1"/>
  <c r="W129" i="3"/>
  <c r="J100" i="1"/>
  <c r="K130" i="3" s="1"/>
  <c r="AG127" i="1"/>
  <c r="AC157" i="3" s="1"/>
  <c r="B33" i="3"/>
  <c r="C33" i="3"/>
  <c r="D33" i="3"/>
  <c r="E33" i="3"/>
  <c r="H33" i="3"/>
  <c r="J33" i="3"/>
  <c r="L33" i="3"/>
  <c r="P33" i="3"/>
  <c r="R33" i="3"/>
  <c r="T33" i="3"/>
  <c r="X33" i="3"/>
  <c r="AB33" i="3"/>
  <c r="B34" i="3"/>
  <c r="C34" i="3"/>
  <c r="D34" i="3"/>
  <c r="E34" i="3"/>
  <c r="H34" i="3"/>
  <c r="J34" i="3"/>
  <c r="L34" i="3"/>
  <c r="P34" i="3"/>
  <c r="R34" i="3"/>
  <c r="T34" i="3"/>
  <c r="AB34" i="3"/>
  <c r="B35" i="3"/>
  <c r="C35" i="3"/>
  <c r="D35" i="3"/>
  <c r="E35" i="3"/>
  <c r="H35" i="3"/>
  <c r="J35" i="3"/>
  <c r="L35" i="3"/>
  <c r="P35" i="3"/>
  <c r="R35" i="3"/>
  <c r="T35" i="3"/>
  <c r="AB35" i="3"/>
  <c r="B36" i="3"/>
  <c r="C36" i="3"/>
  <c r="D36" i="3"/>
  <c r="E36" i="3"/>
  <c r="H36" i="3"/>
  <c r="J36" i="3"/>
  <c r="L36" i="3"/>
  <c r="R36" i="3"/>
  <c r="T36" i="3"/>
  <c r="B37" i="3"/>
  <c r="C37" i="3"/>
  <c r="D37" i="3"/>
  <c r="E37" i="3"/>
  <c r="H37" i="3"/>
  <c r="J37" i="3"/>
  <c r="L37" i="3"/>
  <c r="P37" i="3"/>
  <c r="R37" i="3"/>
  <c r="T37" i="3"/>
  <c r="AB37" i="3"/>
  <c r="B38" i="3"/>
  <c r="C38" i="3"/>
  <c r="D38" i="3"/>
  <c r="E38" i="3"/>
  <c r="L38" i="3"/>
  <c r="P38" i="3"/>
  <c r="R38" i="3"/>
  <c r="T38" i="3"/>
  <c r="B39" i="3"/>
  <c r="C39" i="3"/>
  <c r="D39" i="3"/>
  <c r="E39" i="3"/>
  <c r="J39" i="3"/>
  <c r="L39" i="3"/>
  <c r="P39" i="3"/>
  <c r="T39" i="3"/>
  <c r="AB39" i="3"/>
  <c r="B40" i="3"/>
  <c r="C40" i="3"/>
  <c r="D40" i="3"/>
  <c r="E40" i="3"/>
  <c r="H40" i="3"/>
  <c r="J40" i="3"/>
  <c r="L40" i="3"/>
  <c r="P40" i="3"/>
  <c r="R40" i="3"/>
  <c r="T40" i="3"/>
  <c r="AB40" i="3"/>
  <c r="B41" i="3"/>
  <c r="C41" i="3"/>
  <c r="D41" i="3"/>
  <c r="E41" i="3"/>
  <c r="J41" i="3"/>
  <c r="L41" i="3"/>
  <c r="P41" i="3"/>
  <c r="R41" i="3"/>
  <c r="T41" i="3"/>
  <c r="AB41" i="3"/>
  <c r="B42" i="3"/>
  <c r="C42" i="3"/>
  <c r="D42" i="3"/>
  <c r="E42" i="3"/>
  <c r="L42" i="3"/>
  <c r="P42" i="3"/>
  <c r="R42" i="3"/>
  <c r="T42" i="3"/>
  <c r="AB42" i="3"/>
  <c r="B43" i="3"/>
  <c r="C43" i="3"/>
  <c r="D43" i="3"/>
  <c r="E43" i="3"/>
  <c r="L43" i="3"/>
  <c r="T43" i="3"/>
  <c r="X43" i="3"/>
  <c r="B44" i="3"/>
  <c r="C44" i="3"/>
  <c r="D44" i="3"/>
  <c r="L44" i="3"/>
  <c r="T44" i="3"/>
  <c r="B45" i="3"/>
  <c r="D45" i="3"/>
  <c r="H45" i="3"/>
  <c r="L45" i="3"/>
  <c r="P45" i="3"/>
  <c r="T45" i="3"/>
  <c r="X45" i="3"/>
  <c r="AB45" i="3"/>
  <c r="B46" i="3"/>
  <c r="C46" i="3"/>
  <c r="D46" i="3"/>
  <c r="E46" i="3"/>
  <c r="H46" i="3"/>
  <c r="J46" i="3"/>
  <c r="L46" i="3"/>
  <c r="P46" i="3"/>
  <c r="R46" i="3"/>
  <c r="T46" i="3"/>
  <c r="X46" i="3"/>
  <c r="AB46" i="3"/>
  <c r="B47" i="3"/>
  <c r="C47" i="3"/>
  <c r="D47" i="3"/>
  <c r="E47" i="3"/>
  <c r="H47" i="3"/>
  <c r="J47" i="3"/>
  <c r="L47" i="3"/>
  <c r="P47" i="3"/>
  <c r="R47" i="3"/>
  <c r="T47" i="3"/>
  <c r="X47" i="3"/>
  <c r="AB47" i="3"/>
  <c r="B48" i="3"/>
  <c r="C48" i="3"/>
  <c r="D48" i="3"/>
  <c r="E48" i="3"/>
  <c r="H48" i="3"/>
  <c r="J48" i="3"/>
  <c r="L48" i="3"/>
  <c r="P48" i="3"/>
  <c r="R48" i="3"/>
  <c r="T48" i="3"/>
  <c r="X48" i="3"/>
  <c r="AB48" i="3"/>
  <c r="B49" i="3"/>
  <c r="C49" i="3"/>
  <c r="D49" i="3"/>
  <c r="E49" i="3"/>
  <c r="H49" i="3"/>
  <c r="J49" i="3"/>
  <c r="L49" i="3"/>
  <c r="P49" i="3"/>
  <c r="R49" i="3"/>
  <c r="T49" i="3"/>
  <c r="B50" i="3"/>
  <c r="C50" i="3"/>
  <c r="D50" i="3"/>
  <c r="E50" i="3"/>
  <c r="H50" i="3"/>
  <c r="J50" i="3"/>
  <c r="L50" i="3"/>
  <c r="P50" i="3"/>
  <c r="R50" i="3"/>
  <c r="T50" i="3"/>
  <c r="X50" i="3"/>
  <c r="AB50" i="3"/>
  <c r="B51" i="3"/>
  <c r="C51" i="3"/>
  <c r="D51" i="3"/>
  <c r="E51" i="3"/>
  <c r="H51" i="3"/>
  <c r="J51" i="3"/>
  <c r="L51" i="3"/>
  <c r="P51" i="3"/>
  <c r="R51" i="3"/>
  <c r="T51" i="3"/>
  <c r="B52" i="3"/>
  <c r="C52" i="3"/>
  <c r="D52" i="3"/>
  <c r="J52" i="3"/>
  <c r="L52" i="3"/>
  <c r="P52" i="3"/>
  <c r="R52" i="3"/>
  <c r="X52" i="3"/>
  <c r="B53" i="3"/>
  <c r="C53" i="3"/>
  <c r="D53" i="3"/>
  <c r="E53" i="3"/>
  <c r="J53" i="3"/>
  <c r="L53" i="3"/>
  <c r="P53" i="3"/>
  <c r="T53" i="3"/>
  <c r="B54" i="3"/>
  <c r="C54" i="3"/>
  <c r="D54" i="3"/>
  <c r="E54" i="3"/>
  <c r="H54" i="3"/>
  <c r="J54" i="3"/>
  <c r="L54" i="3"/>
  <c r="P54" i="3"/>
  <c r="R54" i="3"/>
  <c r="T54" i="3"/>
  <c r="AB54" i="3"/>
  <c r="B55" i="3"/>
  <c r="C55" i="3"/>
  <c r="D55" i="3"/>
  <c r="E55" i="3"/>
  <c r="L55" i="3"/>
  <c r="P55" i="3"/>
  <c r="R55" i="3"/>
  <c r="T55" i="3"/>
  <c r="AB55" i="3"/>
  <c r="B56" i="3"/>
  <c r="C56" i="3"/>
  <c r="D56" i="3"/>
  <c r="E56" i="3"/>
  <c r="H56" i="3"/>
  <c r="L56" i="3"/>
  <c r="P56" i="3"/>
  <c r="T56" i="3"/>
  <c r="AB56" i="3"/>
  <c r="B57" i="3"/>
  <c r="C57" i="3"/>
  <c r="D57" i="3"/>
  <c r="E57" i="3"/>
  <c r="J57" i="3"/>
  <c r="L57" i="3"/>
  <c r="T57" i="3"/>
  <c r="B58" i="3"/>
  <c r="C58" i="3"/>
  <c r="D58" i="3"/>
  <c r="E58" i="3"/>
  <c r="L58" i="3"/>
  <c r="P58" i="3"/>
  <c r="T58" i="3"/>
  <c r="B59" i="3"/>
  <c r="C59" i="3"/>
  <c r="D59" i="3"/>
  <c r="E59" i="3"/>
  <c r="L59" i="3"/>
  <c r="P59" i="3"/>
  <c r="T59" i="3"/>
  <c r="X59" i="3"/>
  <c r="AB59" i="3"/>
  <c r="B60" i="3"/>
  <c r="C60" i="3"/>
  <c r="D60" i="3"/>
  <c r="E60" i="3"/>
  <c r="H60" i="3"/>
  <c r="J60" i="3"/>
  <c r="L60" i="3"/>
  <c r="P60" i="3"/>
  <c r="R60" i="3"/>
  <c r="T60" i="3"/>
  <c r="X60" i="3"/>
  <c r="AB60" i="3"/>
  <c r="B61" i="3"/>
  <c r="C61" i="3"/>
  <c r="D61" i="3"/>
  <c r="H61" i="3"/>
  <c r="L61" i="3"/>
  <c r="P61" i="3"/>
  <c r="R61" i="3"/>
  <c r="T61" i="3"/>
  <c r="AB61" i="3"/>
  <c r="B62" i="3"/>
  <c r="C62" i="3"/>
  <c r="D62" i="3"/>
  <c r="E62" i="3"/>
  <c r="H62" i="3"/>
  <c r="J62" i="3"/>
  <c r="L62" i="3"/>
  <c r="P62" i="3"/>
  <c r="R62" i="3"/>
  <c r="T62" i="3"/>
  <c r="AB62" i="3"/>
  <c r="B63" i="3"/>
  <c r="C63" i="3"/>
  <c r="D63" i="3"/>
  <c r="E63" i="3"/>
  <c r="J63" i="3"/>
  <c r="L63" i="3"/>
  <c r="P63" i="3"/>
  <c r="R63" i="3"/>
  <c r="T63" i="3"/>
  <c r="X63" i="3"/>
  <c r="B64" i="3"/>
  <c r="C64" i="3"/>
  <c r="D64" i="3"/>
  <c r="E64" i="3"/>
  <c r="H64" i="3"/>
  <c r="J64" i="3"/>
  <c r="L64" i="3"/>
  <c r="P64" i="3"/>
  <c r="R64" i="3"/>
  <c r="T64" i="3"/>
  <c r="AB64" i="3"/>
  <c r="B65" i="3"/>
  <c r="C65" i="3"/>
  <c r="D65" i="3"/>
  <c r="E65" i="3"/>
  <c r="H65" i="3"/>
  <c r="J65" i="3"/>
  <c r="L65" i="3"/>
  <c r="P65" i="3"/>
  <c r="R65" i="3"/>
  <c r="T65" i="3"/>
  <c r="B66" i="3"/>
  <c r="C66" i="3"/>
  <c r="D66" i="3"/>
  <c r="E66" i="3"/>
  <c r="H66" i="3"/>
  <c r="L66" i="3"/>
  <c r="P66" i="3"/>
  <c r="R66" i="3"/>
  <c r="T66" i="3"/>
  <c r="AB66" i="3"/>
  <c r="B67" i="3"/>
  <c r="C67" i="3"/>
  <c r="D67" i="3"/>
  <c r="E67" i="3"/>
  <c r="L67" i="3"/>
  <c r="R67" i="3"/>
  <c r="X67" i="3"/>
  <c r="B68" i="3"/>
  <c r="C68" i="3"/>
  <c r="D68" i="3"/>
  <c r="E68" i="3"/>
  <c r="J68" i="3"/>
  <c r="L68" i="3"/>
  <c r="P68" i="3"/>
  <c r="R68" i="3"/>
  <c r="T68" i="3"/>
  <c r="AB68" i="3"/>
  <c r="B69" i="3"/>
  <c r="C69" i="3"/>
  <c r="D69" i="3"/>
  <c r="E69" i="3"/>
  <c r="L69" i="3"/>
  <c r="P69" i="3"/>
  <c r="R69" i="3"/>
  <c r="T69" i="3"/>
  <c r="AB69" i="3"/>
  <c r="B70" i="3"/>
  <c r="C70" i="3"/>
  <c r="D70" i="3"/>
  <c r="E70" i="3"/>
  <c r="H70" i="3"/>
  <c r="L70" i="3"/>
  <c r="P70" i="3"/>
  <c r="T70" i="3"/>
  <c r="AB70" i="3"/>
  <c r="B71" i="3"/>
  <c r="C71" i="3"/>
  <c r="D71" i="3"/>
  <c r="E71" i="3"/>
  <c r="H71" i="3"/>
  <c r="J71" i="3"/>
  <c r="L71" i="3"/>
  <c r="T71" i="3"/>
  <c r="B72" i="3"/>
  <c r="C72" i="3"/>
  <c r="D72" i="3"/>
  <c r="L72" i="3"/>
  <c r="T72" i="3"/>
  <c r="B73" i="3"/>
  <c r="C73" i="3"/>
  <c r="D73" i="3"/>
  <c r="L73" i="3"/>
  <c r="P73" i="3"/>
  <c r="R73" i="3"/>
  <c r="T73" i="3"/>
  <c r="X73" i="3"/>
  <c r="AB73" i="3"/>
  <c r="B74" i="3"/>
  <c r="C74" i="3"/>
  <c r="D74" i="3"/>
  <c r="E74" i="3"/>
  <c r="H74" i="3"/>
  <c r="J74" i="3"/>
  <c r="L74" i="3"/>
  <c r="P74" i="3"/>
  <c r="R74" i="3"/>
  <c r="T74" i="3"/>
  <c r="X74" i="3"/>
  <c r="AB74" i="3"/>
  <c r="B75" i="3"/>
  <c r="C75" i="3"/>
  <c r="D75" i="3"/>
  <c r="E75" i="3"/>
  <c r="H75" i="3"/>
  <c r="J75" i="3"/>
  <c r="L75" i="3"/>
  <c r="P75" i="3"/>
  <c r="R75" i="3"/>
  <c r="T75" i="3"/>
  <c r="X75" i="3"/>
  <c r="AB75" i="3"/>
  <c r="B76" i="3"/>
  <c r="C76" i="3"/>
  <c r="D76" i="3"/>
  <c r="E76" i="3"/>
  <c r="H76" i="3"/>
  <c r="J76" i="3"/>
  <c r="L76" i="3"/>
  <c r="P76" i="3"/>
  <c r="R76" i="3"/>
  <c r="T76" i="3"/>
  <c r="X76" i="3"/>
  <c r="AB76" i="3"/>
  <c r="B77" i="3"/>
  <c r="C77" i="3"/>
  <c r="D77" i="3"/>
  <c r="E77" i="3"/>
  <c r="H77" i="3"/>
  <c r="J77" i="3"/>
  <c r="L77" i="3"/>
  <c r="R77" i="3"/>
  <c r="T77" i="3"/>
  <c r="B78" i="3"/>
  <c r="C78" i="3"/>
  <c r="D78" i="3"/>
  <c r="E78" i="3"/>
  <c r="H78" i="3"/>
  <c r="J78" i="3"/>
  <c r="L78" i="3"/>
  <c r="R78" i="3"/>
  <c r="T78" i="3"/>
  <c r="AB78" i="3"/>
  <c r="B79" i="3"/>
  <c r="C79" i="3"/>
  <c r="D79" i="3"/>
  <c r="E79" i="3"/>
  <c r="H79" i="3"/>
  <c r="J79" i="3"/>
  <c r="L79" i="3"/>
  <c r="P79" i="3"/>
  <c r="R79" i="3"/>
  <c r="T79" i="3"/>
  <c r="X79" i="3"/>
  <c r="B80" i="3"/>
  <c r="C80" i="3"/>
  <c r="D80" i="3"/>
  <c r="E80" i="3"/>
  <c r="H80" i="3"/>
  <c r="J80" i="3"/>
  <c r="L80" i="3"/>
  <c r="P80" i="3"/>
  <c r="R80" i="3"/>
  <c r="T80" i="3"/>
  <c r="X80" i="3"/>
  <c r="B81" i="3"/>
  <c r="C81" i="3"/>
  <c r="D81" i="3"/>
  <c r="E81" i="3"/>
  <c r="L81" i="3"/>
  <c r="T81" i="3"/>
  <c r="R32" i="3"/>
  <c r="P3" i="1"/>
  <c r="T3" i="1" s="1"/>
  <c r="O33" i="3" s="1"/>
  <c r="P4" i="1"/>
  <c r="P5" i="1"/>
  <c r="P6" i="1"/>
  <c r="N36" i="3" s="1"/>
  <c r="P10" i="1"/>
  <c r="N40" i="3" s="1"/>
  <c r="P11" i="1"/>
  <c r="P16" i="1"/>
  <c r="P17" i="1"/>
  <c r="P18" i="1"/>
  <c r="N48" i="3" s="1"/>
  <c r="P19" i="1"/>
  <c r="T19" i="1" s="1"/>
  <c r="O49" i="3" s="1"/>
  <c r="P21" i="1"/>
  <c r="P24" i="1"/>
  <c r="T24" i="1" s="1"/>
  <c r="O54" i="3" s="1"/>
  <c r="P25" i="1"/>
  <c r="P30" i="1"/>
  <c r="P31" i="1"/>
  <c r="P32" i="1"/>
  <c r="N62" i="3" s="1"/>
  <c r="P33" i="1"/>
  <c r="P35" i="1"/>
  <c r="P36" i="1"/>
  <c r="P38" i="1"/>
  <c r="N68" i="3" s="1"/>
  <c r="P39" i="1"/>
  <c r="P45" i="1"/>
  <c r="N75" i="3" s="1"/>
  <c r="P46" i="1"/>
  <c r="P47" i="1"/>
  <c r="N77" i="3" s="1"/>
  <c r="P49" i="1"/>
  <c r="N79" i="3" s="1"/>
  <c r="P52" i="1"/>
  <c r="N82" i="3" s="1"/>
  <c r="P53" i="1"/>
  <c r="N83" i="3" s="1"/>
  <c r="P58" i="1"/>
  <c r="N88" i="3" s="1"/>
  <c r="P59" i="1"/>
  <c r="N89" i="3" s="1"/>
  <c r="P60" i="1"/>
  <c r="N90" i="3" s="1"/>
  <c r="P63" i="1"/>
  <c r="N93" i="3" s="1"/>
  <c r="P64" i="1"/>
  <c r="N94" i="3" s="1"/>
  <c r="P65" i="1"/>
  <c r="N95" i="3" s="1"/>
  <c r="P66" i="1"/>
  <c r="N96" i="3" s="1"/>
  <c r="P67" i="1"/>
  <c r="N97" i="3" s="1"/>
  <c r="P72" i="1"/>
  <c r="N102" i="3" s="1"/>
  <c r="P73" i="1"/>
  <c r="N103" i="3" s="1"/>
  <c r="P74" i="1"/>
  <c r="N104" i="3" s="1"/>
  <c r="P75" i="1"/>
  <c r="P78" i="1"/>
  <c r="N108" i="3" s="1"/>
  <c r="P79" i="1"/>
  <c r="N109" i="3" s="1"/>
  <c r="P80" i="1"/>
  <c r="N110" i="3" s="1"/>
  <c r="P81" i="1"/>
  <c r="N111" i="3" s="1"/>
  <c r="P85" i="1"/>
  <c r="P87" i="1"/>
  <c r="N117" i="3" s="1"/>
  <c r="P88" i="1"/>
  <c r="N118" i="3" s="1"/>
  <c r="P91" i="1"/>
  <c r="N121" i="3" s="1"/>
  <c r="P94" i="1"/>
  <c r="N124" i="3" s="1"/>
  <c r="P95" i="1"/>
  <c r="N125" i="3" s="1"/>
  <c r="P100" i="1"/>
  <c r="N130" i="3" s="1"/>
  <c r="P101" i="1"/>
  <c r="N131" i="3" s="1"/>
  <c r="P108" i="1"/>
  <c r="N138" i="3" s="1"/>
  <c r="P109" i="1"/>
  <c r="N139" i="3" s="1"/>
  <c r="P114" i="1"/>
  <c r="N144" i="3" s="1"/>
  <c r="P115" i="1"/>
  <c r="N145" i="3" s="1"/>
  <c r="P116" i="1"/>
  <c r="N146" i="3" s="1"/>
  <c r="P118" i="1"/>
  <c r="P128" i="1"/>
  <c r="N158" i="3" s="1"/>
  <c r="P129" i="1"/>
  <c r="P130" i="1"/>
  <c r="N160" i="3" s="1"/>
  <c r="P133" i="1"/>
  <c r="P137" i="1"/>
  <c r="H3" i="1"/>
  <c r="I3" i="1"/>
  <c r="M33" i="3" s="1"/>
  <c r="K3" i="1"/>
  <c r="I33" i="3" s="1"/>
  <c r="H4" i="1"/>
  <c r="I4" i="1"/>
  <c r="J4" i="1"/>
  <c r="K34" i="3" s="1"/>
  <c r="K4" i="1"/>
  <c r="I34" i="3" s="1"/>
  <c r="H5" i="1"/>
  <c r="I5" i="1"/>
  <c r="J5" i="1"/>
  <c r="K35" i="3" s="1"/>
  <c r="K5" i="1"/>
  <c r="I35" i="3" s="1"/>
  <c r="H6" i="1"/>
  <c r="I6" i="1"/>
  <c r="J6" i="1"/>
  <c r="K36" i="3" s="1"/>
  <c r="K6" i="1"/>
  <c r="I36" i="3" s="1"/>
  <c r="H7" i="1"/>
  <c r="L7" i="1" s="1"/>
  <c r="G37" i="3" s="1"/>
  <c r="I7" i="1"/>
  <c r="J7" i="1"/>
  <c r="K37" i="3" s="1"/>
  <c r="K7" i="1"/>
  <c r="I37" i="3" s="1"/>
  <c r="I8" i="1"/>
  <c r="I9" i="1"/>
  <c r="H10" i="1"/>
  <c r="I10" i="1"/>
  <c r="J10" i="1"/>
  <c r="K40" i="3" s="1"/>
  <c r="K10" i="1"/>
  <c r="I40" i="3" s="1"/>
  <c r="I11" i="1"/>
  <c r="I12" i="1"/>
  <c r="K12" i="1"/>
  <c r="I42" i="3" s="1"/>
  <c r="I13" i="1"/>
  <c r="H16" i="1"/>
  <c r="I16" i="1"/>
  <c r="K16" i="1"/>
  <c r="I46" i="3" s="1"/>
  <c r="I17" i="1"/>
  <c r="J17" i="1"/>
  <c r="K47" i="3" s="1"/>
  <c r="K17" i="1"/>
  <c r="I47" i="3" s="1"/>
  <c r="H18" i="1"/>
  <c r="I18" i="1"/>
  <c r="J18" i="1"/>
  <c r="K48" i="3" s="1"/>
  <c r="K18" i="1"/>
  <c r="I48" i="3" s="1"/>
  <c r="H19" i="1"/>
  <c r="I19" i="1"/>
  <c r="J19" i="1"/>
  <c r="K49" i="3" s="1"/>
  <c r="H20" i="1"/>
  <c r="I20" i="1"/>
  <c r="M50" i="3" s="1"/>
  <c r="K20" i="1"/>
  <c r="I50" i="3" s="1"/>
  <c r="I21" i="1"/>
  <c r="K21" i="1"/>
  <c r="I51" i="3" s="1"/>
  <c r="H22" i="1"/>
  <c r="I22" i="1"/>
  <c r="J22" i="1"/>
  <c r="K52" i="3" s="1"/>
  <c r="I23" i="1"/>
  <c r="I24" i="1"/>
  <c r="I25" i="1"/>
  <c r="K25" i="1"/>
  <c r="I55" i="3" s="1"/>
  <c r="I26" i="1"/>
  <c r="I27" i="1"/>
  <c r="J27" i="1"/>
  <c r="K57" i="3" s="1"/>
  <c r="K27" i="1"/>
  <c r="I57" i="3" s="1"/>
  <c r="I28" i="1"/>
  <c r="H30" i="1"/>
  <c r="I30" i="1"/>
  <c r="K30" i="1"/>
  <c r="I60" i="3" s="1"/>
  <c r="H31" i="1"/>
  <c r="I31" i="1"/>
  <c r="J31" i="1"/>
  <c r="K61" i="3" s="1"/>
  <c r="K31" i="1"/>
  <c r="I61" i="3" s="1"/>
  <c r="H32" i="1"/>
  <c r="I32" i="1"/>
  <c r="J32" i="1"/>
  <c r="K62" i="3" s="1"/>
  <c r="K32" i="1"/>
  <c r="I62" i="3" s="1"/>
  <c r="H33" i="1"/>
  <c r="I33" i="1"/>
  <c r="J33" i="1"/>
  <c r="K63" i="3" s="1"/>
  <c r="K33" i="1"/>
  <c r="I63" i="3" s="1"/>
  <c r="I34" i="1"/>
  <c r="M64" i="3" s="1"/>
  <c r="J34" i="1"/>
  <c r="K64" i="3" s="1"/>
  <c r="K34" i="1"/>
  <c r="I64" i="3" s="1"/>
  <c r="I35" i="1"/>
  <c r="J35" i="1"/>
  <c r="K65" i="3" s="1"/>
  <c r="K35" i="1"/>
  <c r="I65" i="3" s="1"/>
  <c r="H36" i="1"/>
  <c r="I36" i="1"/>
  <c r="M66" i="3" s="1"/>
  <c r="J36" i="1"/>
  <c r="K66" i="3" s="1"/>
  <c r="I37" i="1"/>
  <c r="K37" i="1"/>
  <c r="I67" i="3" s="1"/>
  <c r="H38" i="1"/>
  <c r="I38" i="1"/>
  <c r="J38" i="1"/>
  <c r="K68" i="3" s="1"/>
  <c r="I39" i="1"/>
  <c r="J39" i="1"/>
  <c r="K69" i="3" s="1"/>
  <c r="H40" i="1"/>
  <c r="I40" i="1"/>
  <c r="K40" i="1"/>
  <c r="I70" i="3" s="1"/>
  <c r="I41" i="1"/>
  <c r="H44" i="1"/>
  <c r="I44" i="1"/>
  <c r="K44" i="1"/>
  <c r="I74" i="3" s="1"/>
  <c r="H45" i="1"/>
  <c r="L45" i="1" s="1"/>
  <c r="G75" i="3" s="1"/>
  <c r="I45" i="1"/>
  <c r="M75" i="3" s="1"/>
  <c r="J45" i="1"/>
  <c r="K75" i="3" s="1"/>
  <c r="K45" i="1"/>
  <c r="I75" i="3" s="1"/>
  <c r="H46" i="1"/>
  <c r="I46" i="1"/>
  <c r="K46" i="1"/>
  <c r="I76" i="3" s="1"/>
  <c r="H47" i="1"/>
  <c r="I47" i="1"/>
  <c r="J47" i="1"/>
  <c r="K77" i="3" s="1"/>
  <c r="K47" i="1"/>
  <c r="I77" i="3" s="1"/>
  <c r="H48" i="1"/>
  <c r="I48" i="1"/>
  <c r="M78" i="3" s="1"/>
  <c r="J48" i="1"/>
  <c r="K78" i="3" s="1"/>
  <c r="K48" i="1"/>
  <c r="I78" i="3" s="1"/>
  <c r="I49" i="1"/>
  <c r="J49" i="1"/>
  <c r="K79" i="3" s="1"/>
  <c r="K49" i="1"/>
  <c r="I79" i="3" s="1"/>
  <c r="I50" i="1"/>
  <c r="I51" i="1"/>
  <c r="H52" i="1"/>
  <c r="F82" i="3" s="1"/>
  <c r="I52" i="1"/>
  <c r="M82" i="3" s="1"/>
  <c r="J52" i="1"/>
  <c r="K82" i="3" s="1"/>
  <c r="I53" i="1"/>
  <c r="M83" i="3" s="1"/>
  <c r="I54" i="1"/>
  <c r="M84" i="3" s="1"/>
  <c r="I55" i="1"/>
  <c r="M85" i="3" s="1"/>
  <c r="H58" i="1"/>
  <c r="I58" i="1"/>
  <c r="M88" i="3" s="1"/>
  <c r="K58" i="1"/>
  <c r="I88" i="3" s="1"/>
  <c r="H59" i="1"/>
  <c r="F89" i="3" s="1"/>
  <c r="I59" i="1"/>
  <c r="M89" i="3" s="1"/>
  <c r="K59" i="1"/>
  <c r="I89" i="3" s="1"/>
  <c r="H60" i="1"/>
  <c r="F90" i="3" s="1"/>
  <c r="I60" i="1"/>
  <c r="M90" i="3" s="1"/>
  <c r="J60" i="1"/>
  <c r="K90" i="3" s="1"/>
  <c r="K60" i="1"/>
  <c r="I90" i="3" s="1"/>
  <c r="H61" i="1"/>
  <c r="F91" i="3" s="1"/>
  <c r="I61" i="1"/>
  <c r="M91" i="3" s="1"/>
  <c r="J61" i="1"/>
  <c r="K91" i="3" s="1"/>
  <c r="K61" i="1"/>
  <c r="I91" i="3" s="1"/>
  <c r="H62" i="1"/>
  <c r="F92" i="3" s="1"/>
  <c r="I62" i="1"/>
  <c r="M92" i="3" s="1"/>
  <c r="J62" i="1"/>
  <c r="K92" i="3" s="1"/>
  <c r="K62" i="1"/>
  <c r="I92" i="3" s="1"/>
  <c r="I63" i="1"/>
  <c r="M93" i="3" s="1"/>
  <c r="J63" i="1"/>
  <c r="K93" i="3" s="1"/>
  <c r="I64" i="1"/>
  <c r="M94" i="3" s="1"/>
  <c r="J64" i="1"/>
  <c r="K94" i="3" s="1"/>
  <c r="H65" i="1"/>
  <c r="F95" i="3" s="1"/>
  <c r="I65" i="1"/>
  <c r="M95" i="3" s="1"/>
  <c r="K65" i="1"/>
  <c r="I95" i="3" s="1"/>
  <c r="H66" i="1"/>
  <c r="I66" i="1"/>
  <c r="M96" i="3" s="1"/>
  <c r="J66" i="1"/>
  <c r="K96" i="3" s="1"/>
  <c r="K66" i="1"/>
  <c r="I96" i="3" s="1"/>
  <c r="I67" i="1"/>
  <c r="M97" i="3" s="1"/>
  <c r="J67" i="1"/>
  <c r="K97" i="3" s="1"/>
  <c r="I68" i="1"/>
  <c r="M98" i="3" s="1"/>
  <c r="I69" i="1"/>
  <c r="M99" i="3" s="1"/>
  <c r="J69" i="1"/>
  <c r="K99" i="3" s="1"/>
  <c r="I70" i="1"/>
  <c r="M100" i="3" s="1"/>
  <c r="H72" i="1"/>
  <c r="F102" i="3" s="1"/>
  <c r="I72" i="1"/>
  <c r="M102" i="3" s="1"/>
  <c r="K72" i="1"/>
  <c r="I102" i="3" s="1"/>
  <c r="H73" i="1"/>
  <c r="F103" i="3" s="1"/>
  <c r="I73" i="1"/>
  <c r="M103" i="3" s="1"/>
  <c r="J73" i="1"/>
  <c r="K103" i="3" s="1"/>
  <c r="K73" i="1"/>
  <c r="I103" i="3" s="1"/>
  <c r="H74" i="1"/>
  <c r="I74" i="1"/>
  <c r="M104" i="3" s="1"/>
  <c r="J74" i="1"/>
  <c r="K104" i="3" s="1"/>
  <c r="K74" i="1"/>
  <c r="I104" i="3" s="1"/>
  <c r="H75" i="1"/>
  <c r="F105" i="3" s="1"/>
  <c r="I75" i="1"/>
  <c r="M105" i="3" s="1"/>
  <c r="J75" i="1"/>
  <c r="K105" i="3" s="1"/>
  <c r="K75" i="1"/>
  <c r="I105" i="3" s="1"/>
  <c r="H76" i="1"/>
  <c r="F106" i="3" s="1"/>
  <c r="I76" i="1"/>
  <c r="M106" i="3" s="1"/>
  <c r="J76" i="1"/>
  <c r="K106" i="3" s="1"/>
  <c r="K76" i="1"/>
  <c r="I106" i="3" s="1"/>
  <c r="H77" i="1"/>
  <c r="F107" i="3" s="1"/>
  <c r="I77" i="1"/>
  <c r="M107" i="3" s="1"/>
  <c r="J77" i="1"/>
  <c r="K107" i="3" s="1"/>
  <c r="I78" i="1"/>
  <c r="M108" i="3" s="1"/>
  <c r="J78" i="1"/>
  <c r="K108" i="3" s="1"/>
  <c r="K78" i="1"/>
  <c r="I108" i="3" s="1"/>
  <c r="I79" i="1"/>
  <c r="M109" i="3" s="1"/>
  <c r="H80" i="1"/>
  <c r="I80" i="1"/>
  <c r="M110" i="3" s="1"/>
  <c r="J80" i="1"/>
  <c r="K110" i="3" s="1"/>
  <c r="K80" i="1"/>
  <c r="I110" i="3" s="1"/>
  <c r="I81" i="1"/>
  <c r="M111" i="3" s="1"/>
  <c r="J81" i="1"/>
  <c r="K111" i="3" s="1"/>
  <c r="I82" i="1"/>
  <c r="M112" i="3" s="1"/>
  <c r="I83" i="1"/>
  <c r="M113" i="3" s="1"/>
  <c r="I84" i="1"/>
  <c r="M114" i="3" s="1"/>
  <c r="H86" i="1"/>
  <c r="F116" i="3" s="1"/>
  <c r="I86" i="1"/>
  <c r="M116" i="3" s="1"/>
  <c r="K86" i="1"/>
  <c r="I116" i="3" s="1"/>
  <c r="H87" i="1"/>
  <c r="F117" i="3" s="1"/>
  <c r="I87" i="1"/>
  <c r="M117" i="3" s="1"/>
  <c r="J87" i="1"/>
  <c r="K117" i="3" s="1"/>
  <c r="K87" i="1"/>
  <c r="I117" i="3" s="1"/>
  <c r="I88" i="1"/>
  <c r="M118" i="3" s="1"/>
  <c r="J88" i="1"/>
  <c r="K118" i="3" s="1"/>
  <c r="K88" i="1"/>
  <c r="I118" i="3" s="1"/>
  <c r="H89" i="1"/>
  <c r="F119" i="3" s="1"/>
  <c r="I89" i="1"/>
  <c r="M119" i="3" s="1"/>
  <c r="J89" i="1"/>
  <c r="K119" i="3" s="1"/>
  <c r="K89" i="1"/>
  <c r="I119" i="3" s="1"/>
  <c r="H90" i="1"/>
  <c r="F120" i="3" s="1"/>
  <c r="I90" i="1"/>
  <c r="M120" i="3" s="1"/>
  <c r="J90" i="1"/>
  <c r="K120" i="3" s="1"/>
  <c r="K90" i="1"/>
  <c r="I120" i="3" s="1"/>
  <c r="H91" i="1"/>
  <c r="F121" i="3" s="1"/>
  <c r="I91" i="1"/>
  <c r="M121" i="3" s="1"/>
  <c r="I92" i="1"/>
  <c r="M122" i="3" s="1"/>
  <c r="J92" i="1"/>
  <c r="K122" i="3" s="1"/>
  <c r="I93" i="1"/>
  <c r="M123" i="3" s="1"/>
  <c r="H94" i="1"/>
  <c r="F124" i="3" s="1"/>
  <c r="I94" i="1"/>
  <c r="M124" i="3" s="1"/>
  <c r="J94" i="1"/>
  <c r="K124" i="3" s="1"/>
  <c r="K94" i="1"/>
  <c r="I124" i="3" s="1"/>
  <c r="I95" i="1"/>
  <c r="M125" i="3" s="1"/>
  <c r="K95" i="1"/>
  <c r="I125" i="3" s="1"/>
  <c r="I96" i="1"/>
  <c r="M126" i="3" s="1"/>
  <c r="I97" i="1"/>
  <c r="M127" i="3" s="1"/>
  <c r="J97" i="1"/>
  <c r="K127" i="3" s="1"/>
  <c r="H100" i="1"/>
  <c r="F130" i="3" s="1"/>
  <c r="I100" i="1"/>
  <c r="M130" i="3" s="1"/>
  <c r="K100" i="1"/>
  <c r="I130" i="3" s="1"/>
  <c r="I101" i="1"/>
  <c r="M131" i="3" s="1"/>
  <c r="J101" i="1"/>
  <c r="K131" i="3" s="1"/>
  <c r="K101" i="1"/>
  <c r="I131" i="3" s="1"/>
  <c r="H102" i="1"/>
  <c r="F132" i="3" s="1"/>
  <c r="I102" i="1"/>
  <c r="M132" i="3" s="1"/>
  <c r="J102" i="1"/>
  <c r="K132" i="3" s="1"/>
  <c r="K102" i="1"/>
  <c r="I132" i="3" s="1"/>
  <c r="I103" i="1"/>
  <c r="M133" i="3" s="1"/>
  <c r="J103" i="1"/>
  <c r="K133" i="3" s="1"/>
  <c r="K103" i="1"/>
  <c r="I133" i="3" s="1"/>
  <c r="H104" i="1"/>
  <c r="I104" i="1"/>
  <c r="M134" i="3" s="1"/>
  <c r="K104" i="1"/>
  <c r="I134" i="3" s="1"/>
  <c r="H105" i="1"/>
  <c r="I105" i="1"/>
  <c r="M135" i="3" s="1"/>
  <c r="J105" i="1"/>
  <c r="K135" i="3" s="1"/>
  <c r="K105" i="1"/>
  <c r="I135" i="3" s="1"/>
  <c r="I106" i="1"/>
  <c r="M136" i="3" s="1"/>
  <c r="J106" i="1"/>
  <c r="K136" i="3" s="1"/>
  <c r="I107" i="1"/>
  <c r="M137" i="3" s="1"/>
  <c r="J107" i="1"/>
  <c r="K137" i="3" s="1"/>
  <c r="I108" i="1"/>
  <c r="M138" i="3" s="1"/>
  <c r="J108" i="1"/>
  <c r="K138" i="3" s="1"/>
  <c r="K108" i="1"/>
  <c r="I138" i="3" s="1"/>
  <c r="I109" i="1"/>
  <c r="M139" i="3" s="1"/>
  <c r="J109" i="1"/>
  <c r="K139" i="3" s="1"/>
  <c r="I110" i="1"/>
  <c r="M140" i="3" s="1"/>
  <c r="J110" i="1"/>
  <c r="K140" i="3" s="1"/>
  <c r="I111" i="1"/>
  <c r="M141" i="3" s="1"/>
  <c r="H114" i="1"/>
  <c r="I114" i="1"/>
  <c r="M144" i="3" s="1"/>
  <c r="J114" i="1"/>
  <c r="K144" i="3" s="1"/>
  <c r="K114" i="1"/>
  <c r="I144" i="3" s="1"/>
  <c r="H115" i="1"/>
  <c r="F145" i="3" s="1"/>
  <c r="I115" i="1"/>
  <c r="M145" i="3" s="1"/>
  <c r="J115" i="1"/>
  <c r="K145" i="3" s="1"/>
  <c r="K115" i="1"/>
  <c r="I145" i="3" s="1"/>
  <c r="H116" i="1"/>
  <c r="F146" i="3" s="1"/>
  <c r="I116" i="1"/>
  <c r="M146" i="3" s="1"/>
  <c r="J116" i="1"/>
  <c r="K146" i="3" s="1"/>
  <c r="K116" i="1"/>
  <c r="I146" i="3" s="1"/>
  <c r="H117" i="1"/>
  <c r="F147" i="3" s="1"/>
  <c r="I117" i="1"/>
  <c r="M147" i="3" s="1"/>
  <c r="J117" i="1"/>
  <c r="K147" i="3" s="1"/>
  <c r="K117" i="1"/>
  <c r="I147" i="3" s="1"/>
  <c r="H118" i="1"/>
  <c r="I118" i="1"/>
  <c r="M148" i="3" s="1"/>
  <c r="J118" i="1"/>
  <c r="K148" i="3" s="1"/>
  <c r="K118" i="1"/>
  <c r="I148" i="3" s="1"/>
  <c r="H119" i="1"/>
  <c r="F149" i="3" s="1"/>
  <c r="I119" i="1"/>
  <c r="M149" i="3" s="1"/>
  <c r="J119" i="1"/>
  <c r="K149" i="3" s="1"/>
  <c r="I120" i="1"/>
  <c r="M150" i="3" s="1"/>
  <c r="I121" i="1"/>
  <c r="M151" i="3" s="1"/>
  <c r="H122" i="1"/>
  <c r="F152" i="3" s="1"/>
  <c r="I122" i="1"/>
  <c r="M152" i="3" s="1"/>
  <c r="J122" i="1"/>
  <c r="K152" i="3" s="1"/>
  <c r="K122" i="1"/>
  <c r="I152" i="3" s="1"/>
  <c r="I123" i="1"/>
  <c r="M153" i="3" s="1"/>
  <c r="K123" i="1"/>
  <c r="I153" i="3" s="1"/>
  <c r="I124" i="1"/>
  <c r="M154" i="3" s="1"/>
  <c r="K124" i="1"/>
  <c r="I154" i="3" s="1"/>
  <c r="I125" i="1"/>
  <c r="M155" i="3" s="1"/>
  <c r="I126" i="1"/>
  <c r="M156" i="3" s="1"/>
  <c r="H128" i="1"/>
  <c r="I128" i="1"/>
  <c r="M158" i="3" s="1"/>
  <c r="J128" i="1"/>
  <c r="K158" i="3" s="1"/>
  <c r="K128" i="1"/>
  <c r="I158" i="3" s="1"/>
  <c r="I129" i="1"/>
  <c r="M159" i="3" s="1"/>
  <c r="J129" i="1"/>
  <c r="K159" i="3" s="1"/>
  <c r="K129" i="1"/>
  <c r="I159" i="3" s="1"/>
  <c r="H130" i="1"/>
  <c r="F160" i="3" s="1"/>
  <c r="I130" i="1"/>
  <c r="M160" i="3" s="1"/>
  <c r="J130" i="1"/>
  <c r="K160" i="3" s="1"/>
  <c r="K130" i="1"/>
  <c r="I160" i="3" s="1"/>
  <c r="I131" i="1"/>
  <c r="M161" i="3" s="1"/>
  <c r="J131" i="1"/>
  <c r="K161" i="3" s="1"/>
  <c r="K131" i="1"/>
  <c r="I161" i="3" s="1"/>
  <c r="H132" i="1"/>
  <c r="F162" i="3" s="1"/>
  <c r="I132" i="1"/>
  <c r="M162" i="3" s="1"/>
  <c r="J132" i="1"/>
  <c r="K162" i="3" s="1"/>
  <c r="K132" i="1"/>
  <c r="I162" i="3" s="1"/>
  <c r="H133" i="1"/>
  <c r="F163" i="3" s="1"/>
  <c r="I133" i="1"/>
  <c r="M163" i="3" s="1"/>
  <c r="J133" i="1"/>
  <c r="K163" i="3" s="1"/>
  <c r="K133" i="1"/>
  <c r="I163" i="3" s="1"/>
  <c r="H134" i="1"/>
  <c r="I134" i="1"/>
  <c r="M164" i="3" s="1"/>
  <c r="J134" i="1"/>
  <c r="K164" i="3" s="1"/>
  <c r="I135" i="1"/>
  <c r="M165" i="3" s="1"/>
  <c r="I136" i="1"/>
  <c r="M166" i="3" s="1"/>
  <c r="J136" i="1"/>
  <c r="K166" i="3" s="1"/>
  <c r="K136" i="1"/>
  <c r="I166" i="3" s="1"/>
  <c r="I137" i="1"/>
  <c r="M167" i="3" s="1"/>
  <c r="J137" i="1"/>
  <c r="K167" i="3" s="1"/>
  <c r="I138" i="1"/>
  <c r="M168" i="3" s="1"/>
  <c r="K138" i="1"/>
  <c r="I168" i="3" s="1"/>
  <c r="I139" i="1"/>
  <c r="M169" i="3" s="1"/>
  <c r="I140" i="1"/>
  <c r="M170" i="3" s="1"/>
  <c r="Q3" i="1"/>
  <c r="S3" i="1"/>
  <c r="Q33" i="3" s="1"/>
  <c r="Q4" i="1"/>
  <c r="S4" i="1"/>
  <c r="Q34" i="3" s="1"/>
  <c r="Q5" i="1"/>
  <c r="S5" i="1"/>
  <c r="Q35" i="3" s="1"/>
  <c r="Q6" i="1"/>
  <c r="S6" i="1"/>
  <c r="Q36" i="3" s="1"/>
  <c r="Q7" i="1"/>
  <c r="S7" i="1"/>
  <c r="Q37" i="3" s="1"/>
  <c r="Q8" i="1"/>
  <c r="Q9" i="1"/>
  <c r="S9" i="1"/>
  <c r="Q39" i="3" s="1"/>
  <c r="Q10" i="1"/>
  <c r="S10" i="1"/>
  <c r="Q40" i="3" s="1"/>
  <c r="Q11" i="1"/>
  <c r="S11" i="1"/>
  <c r="Q41" i="3" s="1"/>
  <c r="Q12" i="1"/>
  <c r="S12" i="1"/>
  <c r="Q42" i="3" s="1"/>
  <c r="Q13" i="1"/>
  <c r="Q16" i="1"/>
  <c r="S16" i="1"/>
  <c r="Q46" i="3" s="1"/>
  <c r="Q17" i="1"/>
  <c r="S17" i="1"/>
  <c r="Q47" i="3" s="1"/>
  <c r="Q18" i="1"/>
  <c r="S18" i="1"/>
  <c r="Q48" i="3" s="1"/>
  <c r="Q19" i="1"/>
  <c r="S19" i="1"/>
  <c r="Q49" i="3" s="1"/>
  <c r="Q20" i="1"/>
  <c r="Q21" i="1"/>
  <c r="S21" i="1"/>
  <c r="Q51" i="3" s="1"/>
  <c r="Q22" i="1"/>
  <c r="Q23" i="1"/>
  <c r="U53" i="3" s="1"/>
  <c r="S23" i="1"/>
  <c r="Q53" i="3" s="1"/>
  <c r="Q24" i="1"/>
  <c r="S24" i="1"/>
  <c r="Q54" i="3" s="1"/>
  <c r="Q25" i="1"/>
  <c r="S25" i="1"/>
  <c r="Q55" i="3" s="1"/>
  <c r="Q26" i="1"/>
  <c r="S26" i="1"/>
  <c r="Q56" i="3" s="1"/>
  <c r="Q27" i="1"/>
  <c r="S27" i="1"/>
  <c r="Q57" i="3" s="1"/>
  <c r="S28" i="1"/>
  <c r="Q58" i="3" s="1"/>
  <c r="Q29" i="1"/>
  <c r="Q30" i="1"/>
  <c r="S30" i="1"/>
  <c r="Q60" i="3" s="1"/>
  <c r="Q31" i="1"/>
  <c r="S31" i="1"/>
  <c r="Q61" i="3" s="1"/>
  <c r="Q32" i="1"/>
  <c r="S32" i="1"/>
  <c r="Q62" i="3" s="1"/>
  <c r="Q33" i="1"/>
  <c r="S33" i="1"/>
  <c r="Q63" i="3" s="1"/>
  <c r="Q34" i="1"/>
  <c r="Q35" i="1"/>
  <c r="S35" i="1"/>
  <c r="Q65" i="3" s="1"/>
  <c r="Q37" i="1"/>
  <c r="U67" i="3" s="1"/>
  <c r="Q38" i="1"/>
  <c r="S38" i="1"/>
  <c r="Q68" i="3" s="1"/>
  <c r="Q39" i="1"/>
  <c r="S39" i="1"/>
  <c r="Q69" i="3" s="1"/>
  <c r="Q40" i="1"/>
  <c r="S40" i="1"/>
  <c r="Q70" i="3" s="1"/>
  <c r="Q41" i="1"/>
  <c r="Q43" i="1"/>
  <c r="Q44" i="1"/>
  <c r="U74" i="3" s="1"/>
  <c r="S44" i="1"/>
  <c r="Q74" i="3" s="1"/>
  <c r="Q45" i="1"/>
  <c r="S45" i="1"/>
  <c r="Q75" i="3" s="1"/>
  <c r="Q46" i="1"/>
  <c r="S46" i="1"/>
  <c r="Q76" i="3" s="1"/>
  <c r="Q47" i="1"/>
  <c r="S47" i="1"/>
  <c r="Q77" i="3" s="1"/>
  <c r="Q48" i="1"/>
  <c r="S48" i="1"/>
  <c r="Q78" i="3" s="1"/>
  <c r="Q49" i="1"/>
  <c r="S49" i="1"/>
  <c r="Q79" i="3" s="1"/>
  <c r="Q50" i="1"/>
  <c r="Q51" i="1"/>
  <c r="S51" i="1"/>
  <c r="Q81" i="3" s="1"/>
  <c r="Q52" i="1"/>
  <c r="U82" i="3" s="1"/>
  <c r="S52" i="1"/>
  <c r="Q82" i="3" s="1"/>
  <c r="Q53" i="1"/>
  <c r="U83" i="3" s="1"/>
  <c r="S53" i="1"/>
  <c r="Q83" i="3" s="1"/>
  <c r="Q54" i="1"/>
  <c r="U84" i="3" s="1"/>
  <c r="S54" i="1"/>
  <c r="Q84" i="3" s="1"/>
  <c r="Q55" i="1"/>
  <c r="U85" i="3" s="1"/>
  <c r="S55" i="1"/>
  <c r="Q85" i="3" s="1"/>
  <c r="Q57" i="1"/>
  <c r="U87" i="3" s="1"/>
  <c r="S57" i="1"/>
  <c r="Q87" i="3" s="1"/>
  <c r="Q58" i="1"/>
  <c r="U88" i="3" s="1"/>
  <c r="S58" i="1"/>
  <c r="Q88" i="3" s="1"/>
  <c r="Q59" i="1"/>
  <c r="U89" i="3" s="1"/>
  <c r="S59" i="1"/>
  <c r="Q89" i="3" s="1"/>
  <c r="Q60" i="1"/>
  <c r="U90" i="3" s="1"/>
  <c r="S60" i="1"/>
  <c r="Q90" i="3" s="1"/>
  <c r="Q61" i="1"/>
  <c r="U91" i="3" s="1"/>
  <c r="S61" i="1"/>
  <c r="Q91" i="3" s="1"/>
  <c r="Q62" i="1"/>
  <c r="U92" i="3" s="1"/>
  <c r="Q63" i="1"/>
  <c r="U93" i="3" s="1"/>
  <c r="S63" i="1"/>
  <c r="Q93" i="3" s="1"/>
  <c r="S64" i="1"/>
  <c r="Q94" i="3" s="1"/>
  <c r="Q65" i="1"/>
  <c r="U95" i="3" s="1"/>
  <c r="Q66" i="1"/>
  <c r="U96" i="3" s="1"/>
  <c r="S66" i="1"/>
  <c r="Q96" i="3" s="1"/>
  <c r="Q67" i="1"/>
  <c r="U97" i="3" s="1"/>
  <c r="S67" i="1"/>
  <c r="Q97" i="3" s="1"/>
  <c r="Q68" i="1"/>
  <c r="U98" i="3" s="1"/>
  <c r="S68" i="1"/>
  <c r="Q98" i="3" s="1"/>
  <c r="Q69" i="1"/>
  <c r="U99" i="3" s="1"/>
  <c r="S69" i="1"/>
  <c r="Q99" i="3" s="1"/>
  <c r="S71" i="1"/>
  <c r="Q101" i="3" s="1"/>
  <c r="Q72" i="1"/>
  <c r="U102" i="3" s="1"/>
  <c r="S72" i="1"/>
  <c r="Q102" i="3" s="1"/>
  <c r="Q73" i="1"/>
  <c r="U103" i="3" s="1"/>
  <c r="S73" i="1"/>
  <c r="Q103" i="3" s="1"/>
  <c r="Q74" i="1"/>
  <c r="U104" i="3" s="1"/>
  <c r="S74" i="1"/>
  <c r="Q104" i="3" s="1"/>
  <c r="Q75" i="1"/>
  <c r="U105" i="3" s="1"/>
  <c r="Q76" i="1"/>
  <c r="U106" i="3" s="1"/>
  <c r="S76" i="1"/>
  <c r="Q106" i="3" s="1"/>
  <c r="Q77" i="1"/>
  <c r="U107" i="3" s="1"/>
  <c r="S77" i="1"/>
  <c r="Q107" i="3" s="1"/>
  <c r="Q78" i="1"/>
  <c r="U108" i="3" s="1"/>
  <c r="Q79" i="1"/>
  <c r="U109" i="3" s="1"/>
  <c r="S79" i="1"/>
  <c r="Q109" i="3" s="1"/>
  <c r="Q80" i="1"/>
  <c r="U110" i="3" s="1"/>
  <c r="S80" i="1"/>
  <c r="Q110" i="3" s="1"/>
  <c r="Q81" i="1"/>
  <c r="U111" i="3" s="1"/>
  <c r="S81" i="1"/>
  <c r="Q111" i="3" s="1"/>
  <c r="Q82" i="1"/>
  <c r="U112" i="3" s="1"/>
  <c r="S82" i="1"/>
  <c r="Q112" i="3" s="1"/>
  <c r="Q83" i="1"/>
  <c r="U113" i="3" s="1"/>
  <c r="S83" i="1"/>
  <c r="Q113" i="3" s="1"/>
  <c r="S84" i="1"/>
  <c r="Q114" i="3" s="1"/>
  <c r="S85" i="1"/>
  <c r="Q115" i="3" s="1"/>
  <c r="Q86" i="1"/>
  <c r="U116" i="3" s="1"/>
  <c r="S86" i="1"/>
  <c r="Q116" i="3" s="1"/>
  <c r="Q87" i="1"/>
  <c r="U117" i="3" s="1"/>
  <c r="S87" i="1"/>
  <c r="Q117" i="3" s="1"/>
  <c r="Q88" i="1"/>
  <c r="U118" i="3" s="1"/>
  <c r="S88" i="1"/>
  <c r="Q118" i="3" s="1"/>
  <c r="Q89" i="1"/>
  <c r="U119" i="3" s="1"/>
  <c r="S89" i="1"/>
  <c r="Q119" i="3" s="1"/>
  <c r="Q90" i="1"/>
  <c r="U120" i="3" s="1"/>
  <c r="Q91" i="1"/>
  <c r="U121" i="3" s="1"/>
  <c r="S91" i="1"/>
  <c r="Q121" i="3" s="1"/>
  <c r="Q93" i="1"/>
  <c r="U123" i="3" s="1"/>
  <c r="Q94" i="1"/>
  <c r="U124" i="3" s="1"/>
  <c r="S94" i="1"/>
  <c r="Q124" i="3" s="1"/>
  <c r="Q95" i="1"/>
  <c r="U125" i="3" s="1"/>
  <c r="S95" i="1"/>
  <c r="Q125" i="3" s="1"/>
  <c r="Q96" i="1"/>
  <c r="U126" i="3" s="1"/>
  <c r="S96" i="1"/>
  <c r="Q126" i="3" s="1"/>
  <c r="Q99" i="1"/>
  <c r="U129" i="3" s="1"/>
  <c r="Q100" i="1"/>
  <c r="U130" i="3" s="1"/>
  <c r="S100" i="1"/>
  <c r="Q130" i="3" s="1"/>
  <c r="Q101" i="1"/>
  <c r="U131" i="3" s="1"/>
  <c r="S102" i="1"/>
  <c r="Q132" i="3" s="1"/>
  <c r="Q103" i="1"/>
  <c r="U133" i="3" s="1"/>
  <c r="Q104" i="1"/>
  <c r="U134" i="3" s="1"/>
  <c r="S105" i="1"/>
  <c r="Q135" i="3" s="1"/>
  <c r="Q107" i="1"/>
  <c r="U137" i="3" s="1"/>
  <c r="S107" i="1"/>
  <c r="Q137" i="3" s="1"/>
  <c r="Q108" i="1"/>
  <c r="U138" i="3" s="1"/>
  <c r="S108" i="1"/>
  <c r="Q138" i="3" s="1"/>
  <c r="Q109" i="1"/>
  <c r="U139" i="3" s="1"/>
  <c r="S109" i="1"/>
  <c r="Q139" i="3" s="1"/>
  <c r="Q110" i="1"/>
  <c r="U140" i="3" s="1"/>
  <c r="S110" i="1"/>
  <c r="Q140" i="3" s="1"/>
  <c r="Q113" i="1"/>
  <c r="U143" i="3" s="1"/>
  <c r="Q114" i="1"/>
  <c r="U144" i="3" s="1"/>
  <c r="S114" i="1"/>
  <c r="Q144" i="3" s="1"/>
  <c r="Q115" i="1"/>
  <c r="U145" i="3" s="1"/>
  <c r="S115" i="1"/>
  <c r="Q145" i="3" s="1"/>
  <c r="S116" i="1"/>
  <c r="Q146" i="3" s="1"/>
  <c r="Q117" i="1"/>
  <c r="U147" i="3" s="1"/>
  <c r="S117" i="1"/>
  <c r="Q147" i="3" s="1"/>
  <c r="Q118" i="1"/>
  <c r="U148" i="3" s="1"/>
  <c r="S118" i="1"/>
  <c r="Q148" i="3" s="1"/>
  <c r="Q119" i="1"/>
  <c r="U149" i="3" s="1"/>
  <c r="S119" i="1"/>
  <c r="Q149" i="3" s="1"/>
  <c r="Q120" i="1"/>
  <c r="U150" i="3" s="1"/>
  <c r="S120" i="1"/>
  <c r="Q150" i="3" s="1"/>
  <c r="Q121" i="1"/>
  <c r="U151" i="3" s="1"/>
  <c r="Q122" i="1"/>
  <c r="U152" i="3" s="1"/>
  <c r="S122" i="1"/>
  <c r="Q152" i="3" s="1"/>
  <c r="Q123" i="1"/>
  <c r="U153" i="3" s="1"/>
  <c r="S123" i="1"/>
  <c r="Q153" i="3" s="1"/>
  <c r="Q124" i="1"/>
  <c r="U154" i="3" s="1"/>
  <c r="S124" i="1"/>
  <c r="Q154" i="3" s="1"/>
  <c r="Q125" i="1"/>
  <c r="U155" i="3" s="1"/>
  <c r="S125" i="1"/>
  <c r="Q155" i="3" s="1"/>
  <c r="Q128" i="1"/>
  <c r="U158" i="3" s="1"/>
  <c r="S128" i="1"/>
  <c r="Q158" i="3" s="1"/>
  <c r="Q129" i="1"/>
  <c r="U159" i="3" s="1"/>
  <c r="S129" i="1"/>
  <c r="Q159" i="3" s="1"/>
  <c r="Q130" i="1"/>
  <c r="U160" i="3" s="1"/>
  <c r="S130" i="1"/>
  <c r="Q160" i="3" s="1"/>
  <c r="Q131" i="1"/>
  <c r="U161" i="3" s="1"/>
  <c r="S131" i="1"/>
  <c r="Q161" i="3" s="1"/>
  <c r="Q132" i="1"/>
  <c r="U162" i="3" s="1"/>
  <c r="S132" i="1"/>
  <c r="Q162" i="3" s="1"/>
  <c r="Q133" i="1"/>
  <c r="U163" i="3" s="1"/>
  <c r="S133" i="1"/>
  <c r="Q163" i="3" s="1"/>
  <c r="S134" i="1"/>
  <c r="Q164" i="3" s="1"/>
  <c r="Q135" i="1"/>
  <c r="U165" i="3" s="1"/>
  <c r="Q136" i="1"/>
  <c r="U166" i="3" s="1"/>
  <c r="S136" i="1"/>
  <c r="Q166" i="3" s="1"/>
  <c r="Q137" i="1"/>
  <c r="U167" i="3" s="1"/>
  <c r="S137" i="1"/>
  <c r="Q167" i="3" s="1"/>
  <c r="S138" i="1"/>
  <c r="Q168" i="3" s="1"/>
  <c r="S141" i="1"/>
  <c r="Q171" i="3" s="1"/>
  <c r="Z3" i="1"/>
  <c r="Y33" i="3" s="1"/>
  <c r="Z4" i="1"/>
  <c r="Y34" i="3" s="1"/>
  <c r="Z5" i="1"/>
  <c r="Y35" i="3" s="1"/>
  <c r="Z8" i="1"/>
  <c r="Y38" i="3" s="1"/>
  <c r="Z9" i="1"/>
  <c r="Y39" i="3" s="1"/>
  <c r="Z16" i="1"/>
  <c r="Y46" i="3" s="1"/>
  <c r="Z19" i="1"/>
  <c r="Y49" i="3" s="1"/>
  <c r="Z20" i="1"/>
  <c r="Y50" i="3" s="1"/>
  <c r="Z21" i="1"/>
  <c r="Y51" i="3" s="1"/>
  <c r="Z22" i="1"/>
  <c r="Y52" i="3" s="1"/>
  <c r="Z24" i="1"/>
  <c r="Y54" i="3" s="1"/>
  <c r="Z30" i="1"/>
  <c r="Y60" i="3" s="1"/>
  <c r="Z44" i="1"/>
  <c r="Y74" i="3" s="1"/>
  <c r="Z45" i="1"/>
  <c r="Y75" i="3" s="1"/>
  <c r="Z46" i="1"/>
  <c r="Y76" i="3" s="1"/>
  <c r="Z48" i="1"/>
  <c r="Y78" i="3" s="1"/>
  <c r="Z57" i="1"/>
  <c r="Y87" i="3" s="1"/>
  <c r="Z58" i="1"/>
  <c r="Y88" i="3" s="1"/>
  <c r="Z59" i="1"/>
  <c r="Y89" i="3" s="1"/>
  <c r="Z60" i="1"/>
  <c r="Y90" i="3" s="1"/>
  <c r="Z62" i="1"/>
  <c r="Y92" i="3" s="1"/>
  <c r="Z71" i="1"/>
  <c r="Y101" i="3" s="1"/>
  <c r="Z72" i="1"/>
  <c r="Y102" i="3" s="1"/>
  <c r="Z73" i="1"/>
  <c r="Y103" i="3" s="1"/>
  <c r="Z74" i="1"/>
  <c r="Y104" i="3" s="1"/>
  <c r="Z75" i="1"/>
  <c r="Y105" i="3" s="1"/>
  <c r="Z85" i="1"/>
  <c r="Y115" i="3" s="1"/>
  <c r="Z86" i="1"/>
  <c r="Y116" i="3" s="1"/>
  <c r="Z87" i="1"/>
  <c r="Y117" i="3" s="1"/>
  <c r="Z88" i="1"/>
  <c r="Y118" i="3" s="1"/>
  <c r="Z89" i="1"/>
  <c r="Y119" i="3" s="1"/>
  <c r="Z90" i="1"/>
  <c r="Y120" i="3" s="1"/>
  <c r="Z100" i="1"/>
  <c r="Y130" i="3" s="1"/>
  <c r="Z102" i="1"/>
  <c r="Y132" i="3" s="1"/>
  <c r="Z103" i="1"/>
  <c r="Y133" i="3" s="1"/>
  <c r="Z106" i="1"/>
  <c r="Y136" i="3" s="1"/>
  <c r="Z107" i="1"/>
  <c r="Y137" i="3" s="1"/>
  <c r="Z114" i="1"/>
  <c r="Y144" i="3" s="1"/>
  <c r="Z115" i="1"/>
  <c r="Y145" i="3" s="1"/>
  <c r="Z117" i="1"/>
  <c r="Y147" i="3" s="1"/>
  <c r="Z118" i="1"/>
  <c r="Y148" i="3" s="1"/>
  <c r="Z120" i="1"/>
  <c r="Y150" i="3" s="1"/>
  <c r="Z128" i="1"/>
  <c r="Y158" i="3" s="1"/>
  <c r="Z130" i="1"/>
  <c r="Y160" i="3" s="1"/>
  <c r="Z132" i="1"/>
  <c r="Y162" i="3" s="1"/>
  <c r="Z133" i="1"/>
  <c r="Y163" i="3" s="1"/>
  <c r="Z134" i="1"/>
  <c r="Y164" i="3" s="1"/>
  <c r="Z136" i="1"/>
  <c r="Y166" i="3" s="1"/>
  <c r="Z141" i="1"/>
  <c r="Y171" i="3" s="1"/>
  <c r="W33" i="3"/>
  <c r="W34" i="3"/>
  <c r="W35" i="3"/>
  <c r="W36" i="3"/>
  <c r="W37" i="3"/>
  <c r="W38" i="3"/>
  <c r="W39" i="3"/>
  <c r="W40" i="3"/>
  <c r="W41" i="3"/>
  <c r="W42" i="3"/>
  <c r="W44" i="3"/>
  <c r="W45" i="3"/>
  <c r="W46" i="3"/>
  <c r="W47" i="3"/>
  <c r="W48" i="3"/>
  <c r="W49" i="3"/>
  <c r="W50" i="3"/>
  <c r="W51" i="3"/>
  <c r="W52" i="3"/>
  <c r="W53" i="3"/>
  <c r="W54" i="3"/>
  <c r="W55" i="3"/>
  <c r="W56" i="3"/>
  <c r="W59" i="3"/>
  <c r="W60" i="3"/>
  <c r="W61" i="3"/>
  <c r="W62" i="3"/>
  <c r="W63" i="3"/>
  <c r="W64" i="3"/>
  <c r="W65" i="3"/>
  <c r="W66" i="3"/>
  <c r="W67" i="3"/>
  <c r="W68" i="3"/>
  <c r="W69" i="3"/>
  <c r="W70" i="3"/>
  <c r="W73" i="3"/>
  <c r="W74" i="3"/>
  <c r="W75" i="3"/>
  <c r="W76" i="3"/>
  <c r="W77" i="3"/>
  <c r="W78" i="3"/>
  <c r="W79" i="3"/>
  <c r="W80" i="3"/>
  <c r="W81" i="3"/>
  <c r="W82" i="3"/>
  <c r="W83" i="3"/>
  <c r="W84" i="3"/>
  <c r="W88" i="3"/>
  <c r="W89" i="3"/>
  <c r="W90" i="3"/>
  <c r="W91" i="3"/>
  <c r="W92" i="3"/>
  <c r="W93" i="3"/>
  <c r="W94" i="3"/>
  <c r="W95" i="3"/>
  <c r="W96" i="3"/>
  <c r="W97" i="3"/>
  <c r="W98" i="3"/>
  <c r="W102" i="3"/>
  <c r="W103" i="3"/>
  <c r="W104" i="3"/>
  <c r="W105" i="3"/>
  <c r="W106" i="3"/>
  <c r="W107" i="3"/>
  <c r="W108" i="3"/>
  <c r="W109" i="3"/>
  <c r="W110" i="3"/>
  <c r="W111" i="3"/>
  <c r="W112" i="3"/>
  <c r="W116" i="3"/>
  <c r="W117" i="3"/>
  <c r="W118" i="3"/>
  <c r="W119" i="3"/>
  <c r="W120" i="3"/>
  <c r="W121" i="3"/>
  <c r="W122" i="3"/>
  <c r="W123" i="3"/>
  <c r="W124" i="3"/>
  <c r="W125" i="3"/>
  <c r="W126" i="3"/>
  <c r="W128" i="3"/>
  <c r="W130" i="3"/>
  <c r="W131" i="3"/>
  <c r="W132" i="3"/>
  <c r="W133" i="3"/>
  <c r="W134" i="3"/>
  <c r="W135" i="3"/>
  <c r="W136" i="3"/>
  <c r="W137" i="3"/>
  <c r="W138" i="3"/>
  <c r="W139" i="3"/>
  <c r="W140" i="3"/>
  <c r="W142" i="3"/>
  <c r="W143" i="3"/>
  <c r="W144" i="3"/>
  <c r="W145" i="3"/>
  <c r="W146" i="3"/>
  <c r="W147" i="3"/>
  <c r="W148" i="3"/>
  <c r="W149" i="3"/>
  <c r="W150" i="3"/>
  <c r="W151" i="3"/>
  <c r="W152" i="3"/>
  <c r="W153" i="3"/>
  <c r="W154" i="3"/>
  <c r="W156" i="3"/>
  <c r="W157" i="3"/>
  <c r="W158" i="3"/>
  <c r="W159" i="3"/>
  <c r="W160" i="3"/>
  <c r="W161" i="3"/>
  <c r="W162" i="3"/>
  <c r="W163" i="3"/>
  <c r="W164" i="3"/>
  <c r="W165" i="3"/>
  <c r="W166" i="3"/>
  <c r="W167" i="3"/>
  <c r="W168" i="3"/>
  <c r="W171" i="3"/>
  <c r="AG3" i="1"/>
  <c r="AC33" i="3" s="1"/>
  <c r="AG4" i="1"/>
  <c r="AC34" i="3" s="1"/>
  <c r="AG6" i="1"/>
  <c r="AC36" i="3" s="1"/>
  <c r="AG7" i="1"/>
  <c r="AC37" i="3" s="1"/>
  <c r="AG10" i="1"/>
  <c r="AC40" i="3" s="1"/>
  <c r="AG11" i="1"/>
  <c r="AC41" i="3" s="1"/>
  <c r="AG12" i="1"/>
  <c r="AC42" i="3" s="1"/>
  <c r="AG15" i="1"/>
  <c r="AC45" i="3" s="1"/>
  <c r="AG16" i="1"/>
  <c r="AC46" i="3" s="1"/>
  <c r="AG17" i="1"/>
  <c r="AC47" i="3" s="1"/>
  <c r="AG18" i="1"/>
  <c r="AC48" i="3" s="1"/>
  <c r="AG20" i="1"/>
  <c r="AC50" i="3" s="1"/>
  <c r="AG23" i="1"/>
  <c r="AC53" i="3" s="1"/>
  <c r="AG24" i="1"/>
  <c r="AC54" i="3" s="1"/>
  <c r="AG25" i="1"/>
  <c r="AC55" i="3" s="1"/>
  <c r="AG26" i="1"/>
  <c r="AC56" i="3" s="1"/>
  <c r="AG30" i="1"/>
  <c r="AC60" i="3" s="1"/>
  <c r="AG31" i="1"/>
  <c r="AC61" i="3" s="1"/>
  <c r="AG32" i="1"/>
  <c r="AC62" i="3" s="1"/>
  <c r="AG33" i="1"/>
  <c r="AC63" i="3" s="1"/>
  <c r="AG34" i="1"/>
  <c r="AC64" i="3" s="1"/>
  <c r="AG38" i="1"/>
  <c r="AC68" i="3" s="1"/>
  <c r="AG39" i="1"/>
  <c r="AC69" i="3" s="1"/>
  <c r="AG43" i="1"/>
  <c r="AC73" i="3" s="1"/>
  <c r="AG44" i="1"/>
  <c r="AC74" i="3" s="1"/>
  <c r="AG45" i="1"/>
  <c r="AC75" i="3" s="1"/>
  <c r="AG46" i="1"/>
  <c r="AC76" i="3" s="1"/>
  <c r="AG47" i="1"/>
  <c r="AC77" i="3" s="1"/>
  <c r="AG48" i="1"/>
  <c r="AC78" i="3" s="1"/>
  <c r="AG49" i="1"/>
  <c r="AC79" i="3" s="1"/>
  <c r="AG52" i="1"/>
  <c r="AC82" i="3" s="1"/>
  <c r="AG53" i="1"/>
  <c r="AC83" i="3" s="1"/>
  <c r="AG54" i="1"/>
  <c r="AC84" i="3" s="1"/>
  <c r="AG57" i="1"/>
  <c r="AC87" i="3" s="1"/>
  <c r="AG58" i="1"/>
  <c r="AC88" i="3" s="1"/>
  <c r="AG59" i="1"/>
  <c r="AC89" i="3" s="1"/>
  <c r="AG60" i="1"/>
  <c r="AC90" i="3" s="1"/>
  <c r="AG61" i="1"/>
  <c r="AC91" i="3" s="1"/>
  <c r="AG62" i="1"/>
  <c r="AC92" i="3" s="1"/>
  <c r="AG63" i="1"/>
  <c r="AC93" i="3" s="1"/>
  <c r="AG64" i="1"/>
  <c r="AC94" i="3" s="1"/>
  <c r="AG65" i="1"/>
  <c r="AC95" i="3" s="1"/>
  <c r="AG66" i="1"/>
  <c r="AC96" i="3" s="1"/>
  <c r="AG67" i="1"/>
  <c r="AC97" i="3" s="1"/>
  <c r="AG68" i="1"/>
  <c r="AC98" i="3" s="1"/>
  <c r="AG71" i="1"/>
  <c r="AC101" i="3" s="1"/>
  <c r="AG72" i="1"/>
  <c r="AC102" i="3" s="1"/>
  <c r="AG73" i="1"/>
  <c r="AC103" i="3" s="1"/>
  <c r="AG76" i="1"/>
  <c r="AC106" i="3" s="1"/>
  <c r="AG80" i="1"/>
  <c r="AC110" i="3" s="1"/>
  <c r="AG81" i="1"/>
  <c r="AC111" i="3" s="1"/>
  <c r="AG82" i="1"/>
  <c r="AC112" i="3" s="1"/>
  <c r="AG85" i="1"/>
  <c r="AC115" i="3" s="1"/>
  <c r="AG86" i="1"/>
  <c r="AC116" i="3" s="1"/>
  <c r="AG87" i="1"/>
  <c r="AC117" i="3" s="1"/>
  <c r="AG88" i="1"/>
  <c r="AC118" i="3" s="1"/>
  <c r="AG90" i="1"/>
  <c r="AC120" i="3" s="1"/>
  <c r="AG94" i="1"/>
  <c r="AC124" i="3" s="1"/>
  <c r="AG95" i="1"/>
  <c r="AC125" i="3" s="1"/>
  <c r="AG96" i="1"/>
  <c r="AC126" i="3" s="1"/>
  <c r="AG99" i="1"/>
  <c r="AC129" i="3" s="1"/>
  <c r="AG100" i="1"/>
  <c r="AC130" i="3" s="1"/>
  <c r="AG103" i="1"/>
  <c r="AC133" i="3" s="1"/>
  <c r="AG104" i="1"/>
  <c r="AC134" i="3" s="1"/>
  <c r="AG108" i="1"/>
  <c r="AC138" i="3" s="1"/>
  <c r="AG109" i="1"/>
  <c r="AC139" i="3" s="1"/>
  <c r="AG110" i="1"/>
  <c r="AC140" i="3" s="1"/>
  <c r="AG113" i="1"/>
  <c r="AC143" i="3" s="1"/>
  <c r="AG114" i="1"/>
  <c r="AC144" i="3" s="1"/>
  <c r="AG115" i="1"/>
  <c r="AC145" i="3" s="1"/>
  <c r="AG116" i="1"/>
  <c r="AC146" i="3" s="1"/>
  <c r="AG118" i="1"/>
  <c r="AC148" i="3" s="1"/>
  <c r="AG119" i="1"/>
  <c r="AC149" i="3" s="1"/>
  <c r="AG120" i="1"/>
  <c r="AC150" i="3" s="1"/>
  <c r="AG122" i="1"/>
  <c r="AC152" i="3" s="1"/>
  <c r="AG123" i="1"/>
  <c r="AC153" i="3" s="1"/>
  <c r="AG124" i="1"/>
  <c r="AC154" i="3" s="1"/>
  <c r="AG128" i="1"/>
  <c r="AC158" i="3" s="1"/>
  <c r="AG129" i="1"/>
  <c r="AC159" i="3" s="1"/>
  <c r="AG130" i="1"/>
  <c r="AC160" i="3" s="1"/>
  <c r="AG131" i="1"/>
  <c r="AC161" i="3" s="1"/>
  <c r="AG132" i="1"/>
  <c r="AC162" i="3" s="1"/>
  <c r="AG136" i="1"/>
  <c r="AC166" i="3" s="1"/>
  <c r="AG137" i="1"/>
  <c r="AC167" i="3" s="1"/>
  <c r="V284" i="1" l="1"/>
  <c r="V283" i="1"/>
  <c r="T161" i="1"/>
  <c r="O191" i="3" s="1"/>
  <c r="N191" i="3"/>
  <c r="T236" i="1"/>
  <c r="O266" i="3" s="1"/>
  <c r="N266" i="3"/>
  <c r="T122" i="1"/>
  <c r="O152" i="3" s="1"/>
  <c r="N152" i="3"/>
  <c r="T137" i="1"/>
  <c r="O167" i="3" s="1"/>
  <c r="N167" i="3"/>
  <c r="T133" i="1"/>
  <c r="O163" i="3" s="1"/>
  <c r="N163" i="3"/>
  <c r="T129" i="1"/>
  <c r="O159" i="3" s="1"/>
  <c r="N159" i="3"/>
  <c r="T221" i="1"/>
  <c r="O251" i="3" s="1"/>
  <c r="N251" i="3"/>
  <c r="T277" i="1"/>
  <c r="O307" i="3" s="1"/>
  <c r="N307" i="3"/>
  <c r="T85" i="1"/>
  <c r="O115" i="3" s="1"/>
  <c r="N115" i="3"/>
  <c r="T119" i="1"/>
  <c r="O149" i="3" s="1"/>
  <c r="N149" i="3"/>
  <c r="T249" i="1"/>
  <c r="O279" i="3" s="1"/>
  <c r="N279" i="3"/>
  <c r="T75" i="1"/>
  <c r="O105" i="3" s="1"/>
  <c r="N105" i="3"/>
  <c r="T93" i="1"/>
  <c r="O123" i="3" s="1"/>
  <c r="N123" i="3"/>
  <c r="T255" i="1"/>
  <c r="O285" i="3" s="1"/>
  <c r="N285" i="3"/>
  <c r="T235" i="1"/>
  <c r="O265" i="3" s="1"/>
  <c r="N265" i="3"/>
  <c r="T200" i="1"/>
  <c r="O230" i="3" s="1"/>
  <c r="N230" i="3"/>
  <c r="T263" i="1"/>
  <c r="O293" i="3" s="1"/>
  <c r="N293" i="3"/>
  <c r="T242" i="1"/>
  <c r="O272" i="3" s="1"/>
  <c r="N272" i="3"/>
  <c r="T143" i="1"/>
  <c r="O173" i="3" s="1"/>
  <c r="N173" i="3"/>
  <c r="T245" i="1"/>
  <c r="O275" i="3" s="1"/>
  <c r="N275" i="3"/>
  <c r="T173" i="1"/>
  <c r="O203" i="3" s="1"/>
  <c r="N203" i="3"/>
  <c r="T147" i="1"/>
  <c r="O177" i="3" s="1"/>
  <c r="N177" i="3"/>
  <c r="T162" i="1"/>
  <c r="O192" i="3" s="1"/>
  <c r="N192" i="3"/>
  <c r="T241" i="1"/>
  <c r="O271" i="3" s="1"/>
  <c r="N271" i="3"/>
  <c r="T273" i="1"/>
  <c r="O303" i="3" s="1"/>
  <c r="N303" i="3"/>
  <c r="T176" i="1"/>
  <c r="O206" i="3" s="1"/>
  <c r="N206" i="3"/>
  <c r="T149" i="1"/>
  <c r="O179" i="3" s="1"/>
  <c r="N179" i="3"/>
  <c r="T120" i="1"/>
  <c r="O150" i="3" s="1"/>
  <c r="N150" i="3"/>
  <c r="T230" i="1"/>
  <c r="O260" i="3" s="1"/>
  <c r="N260" i="3"/>
  <c r="T118" i="1"/>
  <c r="O148" i="3" s="1"/>
  <c r="N148" i="3"/>
  <c r="T198" i="1"/>
  <c r="O228" i="3" s="1"/>
  <c r="N228" i="3"/>
  <c r="T131" i="1"/>
  <c r="O161" i="3" s="1"/>
  <c r="N161" i="3"/>
  <c r="T105" i="1"/>
  <c r="O135" i="3" s="1"/>
  <c r="N135" i="3"/>
  <c r="T256" i="1"/>
  <c r="O286" i="3" s="1"/>
  <c r="N286" i="3"/>
  <c r="L131" i="1"/>
  <c r="G161" i="3" s="1"/>
  <c r="F161" i="3"/>
  <c r="L138" i="1"/>
  <c r="G168" i="3" s="1"/>
  <c r="F168" i="3"/>
  <c r="L150" i="1"/>
  <c r="G180" i="3" s="1"/>
  <c r="F180" i="3"/>
  <c r="L190" i="1"/>
  <c r="G220" i="3" s="1"/>
  <c r="F220" i="3"/>
  <c r="L216" i="1"/>
  <c r="G246" i="3" s="1"/>
  <c r="F246" i="3"/>
  <c r="L243" i="1"/>
  <c r="G273" i="3" s="1"/>
  <c r="F273" i="3"/>
  <c r="L247" i="1"/>
  <c r="G277" i="3" s="1"/>
  <c r="F277" i="3"/>
  <c r="L108" i="1"/>
  <c r="G138" i="3" s="1"/>
  <c r="F138" i="3"/>
  <c r="L137" i="1"/>
  <c r="G167" i="3" s="1"/>
  <c r="F167" i="3"/>
  <c r="L194" i="1"/>
  <c r="G224" i="3" s="1"/>
  <c r="F224" i="3"/>
  <c r="L221" i="1"/>
  <c r="G251" i="3" s="1"/>
  <c r="F251" i="3"/>
  <c r="L227" i="1"/>
  <c r="G257" i="3" s="1"/>
  <c r="F257" i="3"/>
  <c r="L241" i="1"/>
  <c r="G271" i="3" s="1"/>
  <c r="F271" i="3"/>
  <c r="L242" i="1"/>
  <c r="G272" i="3" s="1"/>
  <c r="F272" i="3"/>
  <c r="L145" i="1"/>
  <c r="G175" i="3" s="1"/>
  <c r="F175" i="3"/>
  <c r="L158" i="1"/>
  <c r="G188" i="3" s="1"/>
  <c r="F188" i="3"/>
  <c r="L159" i="1"/>
  <c r="G189" i="3" s="1"/>
  <c r="F189" i="3"/>
  <c r="L174" i="1"/>
  <c r="G204" i="3" s="1"/>
  <c r="F204" i="3"/>
  <c r="L184" i="1"/>
  <c r="G214" i="3" s="1"/>
  <c r="F214" i="3"/>
  <c r="L186" i="1"/>
  <c r="G216" i="3" s="1"/>
  <c r="F216" i="3"/>
  <c r="L201" i="1"/>
  <c r="G231" i="3" s="1"/>
  <c r="F231" i="3"/>
  <c r="L217" i="1"/>
  <c r="G247" i="3" s="1"/>
  <c r="F247" i="3"/>
  <c r="L229" i="1"/>
  <c r="G259" i="3" s="1"/>
  <c r="F259" i="3"/>
  <c r="L240" i="1"/>
  <c r="G270" i="3" s="1"/>
  <c r="F270" i="3"/>
  <c r="L258" i="1"/>
  <c r="G288" i="3" s="1"/>
  <c r="F288" i="3"/>
  <c r="L58" i="1"/>
  <c r="G88" i="3" s="1"/>
  <c r="F88" i="3"/>
  <c r="L66" i="1"/>
  <c r="G96" i="3" s="1"/>
  <c r="F96" i="3"/>
  <c r="L74" i="1"/>
  <c r="G104" i="3" s="1"/>
  <c r="F104" i="3"/>
  <c r="L80" i="1"/>
  <c r="G110" i="3" s="1"/>
  <c r="F110" i="3"/>
  <c r="L104" i="1"/>
  <c r="G134" i="3" s="1"/>
  <c r="F134" i="3"/>
  <c r="L105" i="1"/>
  <c r="G135" i="3" s="1"/>
  <c r="F135" i="3"/>
  <c r="L114" i="1"/>
  <c r="G144" i="3" s="1"/>
  <c r="F144" i="3"/>
  <c r="L118" i="1"/>
  <c r="G148" i="3" s="1"/>
  <c r="F148" i="3"/>
  <c r="L128" i="1"/>
  <c r="G158" i="3" s="1"/>
  <c r="F158" i="3"/>
  <c r="L134" i="1"/>
  <c r="G164" i="3" s="1"/>
  <c r="F164" i="3"/>
  <c r="R173" i="1"/>
  <c r="S203" i="3" s="1"/>
  <c r="R89" i="1"/>
  <c r="S119" i="3" s="1"/>
  <c r="P103" i="1"/>
  <c r="P89" i="1"/>
  <c r="R278" i="1"/>
  <c r="S308" i="3" s="1"/>
  <c r="R215" i="1"/>
  <c r="S245" i="3" s="1"/>
  <c r="P187" i="1"/>
  <c r="P257" i="1"/>
  <c r="R145" i="1"/>
  <c r="S175" i="3" s="1"/>
  <c r="R229" i="1"/>
  <c r="P244" i="1"/>
  <c r="N274" i="3" s="1"/>
  <c r="R272" i="1"/>
  <c r="S302" i="3" s="1"/>
  <c r="R117" i="1"/>
  <c r="S147" i="3" s="1"/>
  <c r="Z119" i="1"/>
  <c r="Y149" i="3" s="1"/>
  <c r="Z91" i="1"/>
  <c r="Y121" i="3" s="1"/>
  <c r="Z61" i="1"/>
  <c r="Y91" i="3" s="1"/>
  <c r="X61" i="3"/>
  <c r="X37" i="3"/>
  <c r="Z66" i="1"/>
  <c r="Y96" i="3" s="1"/>
  <c r="X40" i="3"/>
  <c r="Z38" i="1"/>
  <c r="Y68" i="3" s="1"/>
  <c r="Z178" i="1"/>
  <c r="Y208" i="3" s="1"/>
  <c r="Z175" i="1"/>
  <c r="Y205" i="3" s="1"/>
  <c r="Z108" i="1"/>
  <c r="Y138" i="3" s="1"/>
  <c r="Z185" i="1"/>
  <c r="Y215" i="3" s="1"/>
  <c r="Z173" i="1"/>
  <c r="Y203" i="3" s="1"/>
  <c r="Z160" i="1"/>
  <c r="Y190" i="3" s="1"/>
  <c r="Z35" i="1"/>
  <c r="Y65" i="3" s="1"/>
  <c r="Z104" i="1"/>
  <c r="Y134" i="3" s="1"/>
  <c r="X64" i="3"/>
  <c r="Z273" i="1"/>
  <c r="Y303" i="3" s="1"/>
  <c r="Z189" i="1"/>
  <c r="Y219" i="3" s="1"/>
  <c r="Z105" i="1"/>
  <c r="Y135" i="3" s="1"/>
  <c r="Z6" i="1"/>
  <c r="Y36" i="3" s="1"/>
  <c r="AG121" i="1"/>
  <c r="AC151" i="3" s="1"/>
  <c r="AG105" i="1"/>
  <c r="AC135" i="3" s="1"/>
  <c r="AG8" i="1"/>
  <c r="AC38" i="3" s="1"/>
  <c r="AG275" i="1"/>
  <c r="AC305" i="3" s="1"/>
  <c r="AG266" i="1"/>
  <c r="AC296" i="3" s="1"/>
  <c r="AG219" i="1"/>
  <c r="AC249" i="3" s="1"/>
  <c r="AG168" i="1"/>
  <c r="AC198" i="3" s="1"/>
  <c r="AG154" i="1"/>
  <c r="AC184" i="3" s="1"/>
  <c r="AG144" i="1"/>
  <c r="AC174" i="3" s="1"/>
  <c r="AG134" i="1"/>
  <c r="AC164" i="3" s="1"/>
  <c r="AG51" i="1"/>
  <c r="AC81" i="3" s="1"/>
  <c r="AG274" i="1"/>
  <c r="AC304" i="3" s="1"/>
  <c r="AG233" i="1"/>
  <c r="AC263" i="3" s="1"/>
  <c r="AG224" i="1"/>
  <c r="AC254" i="3" s="1"/>
  <c r="AG218" i="1"/>
  <c r="AC248" i="3" s="1"/>
  <c r="AG161" i="1"/>
  <c r="AC191" i="3" s="1"/>
  <c r="AG22" i="1"/>
  <c r="AC52" i="3" s="1"/>
  <c r="AG102" i="1"/>
  <c r="AC132" i="3" s="1"/>
  <c r="AG37" i="1"/>
  <c r="AC67" i="3" s="1"/>
  <c r="AG21" i="1"/>
  <c r="AC51" i="3" s="1"/>
  <c r="AB65" i="3"/>
  <c r="AG204" i="1"/>
  <c r="AC234" i="3" s="1"/>
  <c r="AG195" i="1"/>
  <c r="AC225" i="3" s="1"/>
  <c r="AG133" i="1"/>
  <c r="AC163" i="3" s="1"/>
  <c r="AG50" i="1"/>
  <c r="AC80" i="3" s="1"/>
  <c r="AG19" i="1"/>
  <c r="AC49" i="3" s="1"/>
  <c r="AG209" i="1"/>
  <c r="AC239" i="3" s="1"/>
  <c r="AG201" i="1"/>
  <c r="AC231" i="3" s="1"/>
  <c r="AG78" i="1"/>
  <c r="AC108" i="3" s="1"/>
  <c r="AG238" i="1"/>
  <c r="AC268" i="3" s="1"/>
  <c r="AG280" i="1"/>
  <c r="AC310" i="3" s="1"/>
  <c r="AB58" i="3"/>
  <c r="AG261" i="1"/>
  <c r="AC291" i="3" s="1"/>
  <c r="AB72" i="3"/>
  <c r="AG75" i="1"/>
  <c r="AC105" i="3" s="1"/>
  <c r="Z280" i="1"/>
  <c r="Y310" i="3" s="1"/>
  <c r="Z236" i="1"/>
  <c r="Y266" i="3" s="1"/>
  <c r="Z165" i="1"/>
  <c r="Y195" i="3" s="1"/>
  <c r="Z279" i="1"/>
  <c r="Y309" i="3" s="1"/>
  <c r="Z208" i="1"/>
  <c r="Y238" i="3" s="1"/>
  <c r="Z265" i="1"/>
  <c r="Y295" i="3" s="1"/>
  <c r="Z209" i="1"/>
  <c r="Y239" i="3" s="1"/>
  <c r="Z180" i="1"/>
  <c r="Y210" i="3" s="1"/>
  <c r="Z249" i="1"/>
  <c r="Y279" i="3" s="1"/>
  <c r="Z221" i="1"/>
  <c r="Y251" i="3" s="1"/>
  <c r="Z207" i="1"/>
  <c r="Y237" i="3" s="1"/>
  <c r="Z193" i="1"/>
  <c r="Y223" i="3" s="1"/>
  <c r="Z179" i="1"/>
  <c r="Y209" i="3" s="1"/>
  <c r="Z109" i="1"/>
  <c r="Y139" i="3" s="1"/>
  <c r="Z95" i="1"/>
  <c r="Y125" i="3" s="1"/>
  <c r="Z67" i="1"/>
  <c r="Y97" i="3" s="1"/>
  <c r="Z53" i="1"/>
  <c r="Y83" i="3" s="1"/>
  <c r="Z39" i="1"/>
  <c r="Y69" i="3" s="1"/>
  <c r="X69" i="3"/>
  <c r="Z11" i="1"/>
  <c r="Y41" i="3" s="1"/>
  <c r="X41" i="3"/>
  <c r="Z123" i="1"/>
  <c r="Y153" i="3" s="1"/>
  <c r="Z42" i="1"/>
  <c r="Y72" i="3" s="1"/>
  <c r="Z70" i="1"/>
  <c r="Y100" i="3" s="1"/>
  <c r="Z111" i="1"/>
  <c r="Y141" i="3" s="1"/>
  <c r="Z264" i="1"/>
  <c r="Y294" i="3" s="1"/>
  <c r="Z250" i="1"/>
  <c r="Y280" i="3" s="1"/>
  <c r="Z68" i="1"/>
  <c r="Y98" i="3" s="1"/>
  <c r="Z124" i="1"/>
  <c r="Y154" i="3" s="1"/>
  <c r="Z137" i="1"/>
  <c r="Y167" i="3" s="1"/>
  <c r="X56" i="3"/>
  <c r="Z263" i="1"/>
  <c r="Y293" i="3" s="1"/>
  <c r="Z153" i="1"/>
  <c r="Y183" i="3" s="1"/>
  <c r="Z168" i="1"/>
  <c r="Y198" i="3" s="1"/>
  <c r="Z82" i="1"/>
  <c r="Y112" i="3" s="1"/>
  <c r="Z112" i="1"/>
  <c r="Y142" i="3" s="1"/>
  <c r="Z252" i="1"/>
  <c r="Y282" i="3" s="1"/>
  <c r="Z224" i="1"/>
  <c r="Y254" i="3" s="1"/>
  <c r="Z210" i="1"/>
  <c r="Y240" i="3" s="1"/>
  <c r="Z182" i="1"/>
  <c r="Y212" i="3" s="1"/>
  <c r="Z154" i="1"/>
  <c r="Y184" i="3" s="1"/>
  <c r="Z126" i="1"/>
  <c r="Y156" i="3" s="1"/>
  <c r="Z237" i="1"/>
  <c r="Y267" i="3" s="1"/>
  <c r="Z223" i="1"/>
  <c r="Y253" i="3" s="1"/>
  <c r="Z195" i="1"/>
  <c r="Y225" i="3" s="1"/>
  <c r="Z181" i="1"/>
  <c r="Y211" i="3" s="1"/>
  <c r="Z167" i="1"/>
  <c r="Y197" i="3" s="1"/>
  <c r="Z222" i="1"/>
  <c r="Y252" i="3" s="1"/>
  <c r="Z152" i="1"/>
  <c r="Y182" i="3" s="1"/>
  <c r="Z12" i="1"/>
  <c r="Y42" i="3" s="1"/>
  <c r="X42" i="3"/>
  <c r="Z40" i="1"/>
  <c r="Y70" i="3" s="1"/>
  <c r="Z138" i="1"/>
  <c r="Y168" i="3" s="1"/>
  <c r="Z25" i="1"/>
  <c r="Y55" i="3" s="1"/>
  <c r="Z277" i="1"/>
  <c r="Y307" i="3" s="1"/>
  <c r="Z196" i="1"/>
  <c r="Y226" i="3" s="1"/>
  <c r="Z275" i="1"/>
  <c r="Y305" i="3" s="1"/>
  <c r="Z149" i="1"/>
  <c r="Y179" i="3" s="1"/>
  <c r="Z52" i="1"/>
  <c r="Y82" i="3" s="1"/>
  <c r="Z36" i="1"/>
  <c r="Y66" i="3" s="1"/>
  <c r="X81" i="3"/>
  <c r="Z276" i="1"/>
  <c r="Y306" i="3" s="1"/>
  <c r="Z233" i="1"/>
  <c r="Y263" i="3" s="1"/>
  <c r="Z201" i="1"/>
  <c r="Y231" i="3" s="1"/>
  <c r="Z116" i="1"/>
  <c r="Y146" i="3" s="1"/>
  <c r="X77" i="3"/>
  <c r="Z262" i="1"/>
  <c r="Y292" i="3" s="1"/>
  <c r="Z32" i="1"/>
  <c r="Y62" i="3" s="1"/>
  <c r="P2" i="1"/>
  <c r="N32" i="3" s="1"/>
  <c r="R57" i="3"/>
  <c r="P113" i="1"/>
  <c r="N143" i="3" s="1"/>
  <c r="P43" i="1"/>
  <c r="N73" i="3" s="1"/>
  <c r="P41" i="1"/>
  <c r="T41" i="1" s="1"/>
  <c r="O71" i="3" s="1"/>
  <c r="P82" i="1"/>
  <c r="N112" i="3" s="1"/>
  <c r="P197" i="1"/>
  <c r="R72" i="3"/>
  <c r="R45" i="3"/>
  <c r="R59" i="3"/>
  <c r="R56" i="3"/>
  <c r="P169" i="1"/>
  <c r="P56" i="1"/>
  <c r="P15" i="1"/>
  <c r="R81" i="3"/>
  <c r="R43" i="3"/>
  <c r="P211" i="1"/>
  <c r="N241" i="3" s="1"/>
  <c r="P183" i="1"/>
  <c r="P127" i="1"/>
  <c r="P99" i="1"/>
  <c r="P141" i="1"/>
  <c r="P239" i="1"/>
  <c r="N269" i="3" s="1"/>
  <c r="P13" i="1"/>
  <c r="N43" i="3" s="1"/>
  <c r="P71" i="1"/>
  <c r="N101" i="3" s="1"/>
  <c r="P247" i="1"/>
  <c r="R240" i="1"/>
  <c r="S270" i="3" s="1"/>
  <c r="R184" i="1"/>
  <c r="S214" i="3" s="1"/>
  <c r="P278" i="1"/>
  <c r="N308" i="3" s="1"/>
  <c r="R281" i="1"/>
  <c r="S311" i="3" s="1"/>
  <c r="R267" i="1"/>
  <c r="S297" i="3" s="1"/>
  <c r="R253" i="1"/>
  <c r="S283" i="3" s="1"/>
  <c r="R169" i="1"/>
  <c r="S199" i="3" s="1"/>
  <c r="R127" i="1"/>
  <c r="S157" i="3" s="1"/>
  <c r="R57" i="1"/>
  <c r="S87" i="3" s="1"/>
  <c r="R29" i="1"/>
  <c r="S59" i="3" s="1"/>
  <c r="R56" i="1"/>
  <c r="S86" i="3" s="1"/>
  <c r="R28" i="1"/>
  <c r="S58" i="3" s="1"/>
  <c r="W179" i="1"/>
  <c r="H281" i="1"/>
  <c r="F311" i="3" s="1"/>
  <c r="K281" i="1"/>
  <c r="I311" i="3" s="1"/>
  <c r="K267" i="1"/>
  <c r="I297" i="3" s="1"/>
  <c r="K239" i="1"/>
  <c r="I269" i="3" s="1"/>
  <c r="H225" i="1"/>
  <c r="F255" i="3" s="1"/>
  <c r="K225" i="1"/>
  <c r="I255" i="3" s="1"/>
  <c r="H211" i="1"/>
  <c r="F241" i="3" s="1"/>
  <c r="K211" i="1"/>
  <c r="I241" i="3" s="1"/>
  <c r="K183" i="1"/>
  <c r="I213" i="3" s="1"/>
  <c r="K169" i="1"/>
  <c r="I199" i="3" s="1"/>
  <c r="K155" i="1"/>
  <c r="I185" i="3" s="1"/>
  <c r="K57" i="1"/>
  <c r="I87" i="3" s="1"/>
  <c r="H73" i="3"/>
  <c r="K43" i="1"/>
  <c r="I73" i="3" s="1"/>
  <c r="H29" i="1"/>
  <c r="L29" i="1" s="1"/>
  <c r="G59" i="3" s="1"/>
  <c r="H59" i="3"/>
  <c r="H238" i="1"/>
  <c r="K238" i="1"/>
  <c r="I268" i="3" s="1"/>
  <c r="H154" i="1"/>
  <c r="F184" i="3" s="1"/>
  <c r="K154" i="1"/>
  <c r="I184" i="3" s="1"/>
  <c r="H70" i="1"/>
  <c r="F100" i="3" s="1"/>
  <c r="H279" i="1"/>
  <c r="K279" i="1"/>
  <c r="I309" i="3" s="1"/>
  <c r="K265" i="1"/>
  <c r="I295" i="3" s="1"/>
  <c r="H251" i="1"/>
  <c r="K251" i="1"/>
  <c r="I281" i="3" s="1"/>
  <c r="K237" i="1"/>
  <c r="I267" i="3" s="1"/>
  <c r="H237" i="1"/>
  <c r="K209" i="1"/>
  <c r="I239" i="3" s="1"/>
  <c r="H195" i="1"/>
  <c r="K195" i="1"/>
  <c r="I225" i="3" s="1"/>
  <c r="K181" i="1"/>
  <c r="I211" i="3" s="1"/>
  <c r="H181" i="1"/>
  <c r="K167" i="1"/>
  <c r="I197" i="3" s="1"/>
  <c r="K153" i="1"/>
  <c r="I183" i="3" s="1"/>
  <c r="K125" i="1"/>
  <c r="I155" i="3" s="1"/>
  <c r="K111" i="1"/>
  <c r="I141" i="3" s="1"/>
  <c r="H97" i="1"/>
  <c r="K97" i="1"/>
  <c r="I127" i="3" s="1"/>
  <c r="K83" i="1"/>
  <c r="I113" i="3" s="1"/>
  <c r="H69" i="1"/>
  <c r="K69" i="1"/>
  <c r="I99" i="3" s="1"/>
  <c r="H55" i="1"/>
  <c r="K55" i="1"/>
  <c r="I85" i="3" s="1"/>
  <c r="H112" i="1"/>
  <c r="H126" i="1"/>
  <c r="H111" i="1"/>
  <c r="K261" i="1"/>
  <c r="I291" i="3" s="1"/>
  <c r="K233" i="1"/>
  <c r="I263" i="3" s="1"/>
  <c r="K219" i="1"/>
  <c r="I249" i="3" s="1"/>
  <c r="H219" i="1"/>
  <c r="H205" i="1"/>
  <c r="F235" i="3" s="1"/>
  <c r="K205" i="1"/>
  <c r="I235" i="3" s="1"/>
  <c r="H191" i="1"/>
  <c r="K191" i="1"/>
  <c r="I221" i="3" s="1"/>
  <c r="K177" i="1"/>
  <c r="I207" i="3" s="1"/>
  <c r="H163" i="1"/>
  <c r="F193" i="3" s="1"/>
  <c r="K163" i="1"/>
  <c r="I193" i="3" s="1"/>
  <c r="H67" i="3"/>
  <c r="H37" i="1"/>
  <c r="L37" i="1" s="1"/>
  <c r="G67" i="3" s="1"/>
  <c r="K23" i="1"/>
  <c r="I53" i="3" s="1"/>
  <c r="H53" i="3"/>
  <c r="H23" i="1"/>
  <c r="L23" i="1" s="1"/>
  <c r="G53" i="3" s="1"/>
  <c r="K85" i="1"/>
  <c r="I115" i="3" s="1"/>
  <c r="H141" i="1"/>
  <c r="H169" i="1"/>
  <c r="K252" i="1"/>
  <c r="I282" i="3" s="1"/>
  <c r="H252" i="1"/>
  <c r="H266" i="1"/>
  <c r="K266" i="1"/>
  <c r="I296" i="3" s="1"/>
  <c r="H210" i="1"/>
  <c r="K210" i="1"/>
  <c r="I240" i="3" s="1"/>
  <c r="K168" i="1"/>
  <c r="I198" i="3" s="1"/>
  <c r="H28" i="1"/>
  <c r="L28" i="1" s="1"/>
  <c r="G58" i="3" s="1"/>
  <c r="H58" i="3"/>
  <c r="H224" i="1"/>
  <c r="K224" i="1"/>
  <c r="I254" i="3" s="1"/>
  <c r="K182" i="1"/>
  <c r="I212" i="3" s="1"/>
  <c r="K140" i="1"/>
  <c r="I170" i="3" s="1"/>
  <c r="H72" i="3"/>
  <c r="H42" i="1"/>
  <c r="F72" i="3" s="1"/>
  <c r="K275" i="1"/>
  <c r="I305" i="3" s="1"/>
  <c r="H81" i="3"/>
  <c r="H51" i="1"/>
  <c r="L51" i="1" s="1"/>
  <c r="G81" i="3" s="1"/>
  <c r="K51" i="1"/>
  <c r="I81" i="3" s="1"/>
  <c r="K247" i="1"/>
  <c r="I277" i="3" s="1"/>
  <c r="H168" i="1"/>
  <c r="H139" i="1"/>
  <c r="F169" i="3" s="1"/>
  <c r="H153" i="1"/>
  <c r="K149" i="1"/>
  <c r="I179" i="3" s="1"/>
  <c r="H261" i="1"/>
  <c r="K13" i="1"/>
  <c r="I43" i="3" s="1"/>
  <c r="H43" i="3"/>
  <c r="K107" i="1"/>
  <c r="I137" i="3" s="1"/>
  <c r="H57" i="3"/>
  <c r="K278" i="1"/>
  <c r="I308" i="3" s="1"/>
  <c r="H250" i="1"/>
  <c r="K250" i="1"/>
  <c r="I280" i="3" s="1"/>
  <c r="H208" i="1"/>
  <c r="H180" i="1"/>
  <c r="K82" i="1"/>
  <c r="I112" i="3" s="1"/>
  <c r="H82" i="1"/>
  <c r="H54" i="1"/>
  <c r="K54" i="1"/>
  <c r="I84" i="3" s="1"/>
  <c r="K79" i="1"/>
  <c r="I109" i="3" s="1"/>
  <c r="K41" i="1"/>
  <c r="I71" i="3" s="1"/>
  <c r="K264" i="1"/>
  <c r="I294" i="3" s="1"/>
  <c r="K260" i="1"/>
  <c r="I290" i="3" s="1"/>
  <c r="H13" i="1"/>
  <c r="L13" i="1" s="1"/>
  <c r="G43" i="3" s="1"/>
  <c r="K207" i="1"/>
  <c r="I237" i="3" s="1"/>
  <c r="K193" i="1"/>
  <c r="I223" i="3" s="1"/>
  <c r="H179" i="1"/>
  <c r="K218" i="1"/>
  <c r="I248" i="3" s="1"/>
  <c r="H12" i="1"/>
  <c r="L12" i="1" s="1"/>
  <c r="G42" i="3" s="1"/>
  <c r="K135" i="1"/>
  <c r="I165" i="3" s="1"/>
  <c r="H135" i="1"/>
  <c r="K121" i="1"/>
  <c r="I151" i="3" s="1"/>
  <c r="H93" i="1"/>
  <c r="H39" i="3"/>
  <c r="K274" i="1"/>
  <c r="I304" i="3" s="1"/>
  <c r="H176" i="1"/>
  <c r="F206" i="3" s="1"/>
  <c r="K176" i="1"/>
  <c r="I206" i="3" s="1"/>
  <c r="K162" i="1"/>
  <c r="I192" i="3" s="1"/>
  <c r="K120" i="1"/>
  <c r="I150" i="3" s="1"/>
  <c r="K106" i="1"/>
  <c r="I136" i="3" s="1"/>
  <c r="K92" i="1"/>
  <c r="I122" i="3" s="1"/>
  <c r="H64" i="1"/>
  <c r="K64" i="1"/>
  <c r="I94" i="3" s="1"/>
  <c r="H38" i="3"/>
  <c r="K8" i="1"/>
  <c r="I38" i="3" s="1"/>
  <c r="H106" i="1"/>
  <c r="K50" i="1"/>
  <c r="I80" i="3" s="1"/>
  <c r="K246" i="1"/>
  <c r="I276" i="3" s="1"/>
  <c r="K137" i="1"/>
  <c r="I167" i="3" s="1"/>
  <c r="H110" i="1"/>
  <c r="K39" i="1"/>
  <c r="I69" i="3" s="1"/>
  <c r="K11" i="1"/>
  <c r="I41" i="3" s="1"/>
  <c r="K109" i="1"/>
  <c r="I139" i="3" s="1"/>
  <c r="K93" i="1"/>
  <c r="I123" i="3" s="1"/>
  <c r="K236" i="1"/>
  <c r="I266" i="3" s="1"/>
  <c r="H11" i="1"/>
  <c r="L11" i="1" s="1"/>
  <c r="G41" i="3" s="1"/>
  <c r="K208" i="1"/>
  <c r="I238" i="3" s="1"/>
  <c r="K204" i="1"/>
  <c r="I234" i="3" s="1"/>
  <c r="K179" i="1"/>
  <c r="I209" i="3" s="1"/>
  <c r="K22" i="1"/>
  <c r="I52" i="3" s="1"/>
  <c r="H81" i="1"/>
  <c r="H263" i="1"/>
  <c r="H204" i="1"/>
  <c r="H120" i="1"/>
  <c r="F150" i="3" s="1"/>
  <c r="H220" i="1"/>
  <c r="H245" i="1"/>
  <c r="K178" i="1"/>
  <c r="I208" i="3" s="1"/>
  <c r="K24" i="1"/>
  <c r="I54" i="3" s="1"/>
  <c r="H189" i="1"/>
  <c r="F219" i="3" s="1"/>
  <c r="K38" i="1"/>
  <c r="I68" i="3" s="1"/>
  <c r="K203" i="1"/>
  <c r="I233" i="3" s="1"/>
  <c r="P134" i="1"/>
  <c r="P276" i="1"/>
  <c r="Q262" i="1"/>
  <c r="U292" i="3" s="1"/>
  <c r="P250" i="1"/>
  <c r="Q245" i="1"/>
  <c r="U275" i="3" s="1"/>
  <c r="P233" i="1"/>
  <c r="P220" i="1"/>
  <c r="P186" i="1"/>
  <c r="N216" i="3" s="1"/>
  <c r="Q144" i="1"/>
  <c r="U174" i="3" s="1"/>
  <c r="P275" i="1"/>
  <c r="P208" i="1"/>
  <c r="N238" i="3" s="1"/>
  <c r="P166" i="1"/>
  <c r="P152" i="1"/>
  <c r="N182" i="3" s="1"/>
  <c r="P138" i="1"/>
  <c r="P110" i="1"/>
  <c r="N140" i="3" s="1"/>
  <c r="P40" i="1"/>
  <c r="N70" i="3" s="1"/>
  <c r="P262" i="1"/>
  <c r="N292" i="3" s="1"/>
  <c r="Q218" i="1"/>
  <c r="U248" i="3" s="1"/>
  <c r="Q208" i="1"/>
  <c r="U238" i="3" s="1"/>
  <c r="P274" i="1"/>
  <c r="N304" i="3" s="1"/>
  <c r="P248" i="1"/>
  <c r="P106" i="1"/>
  <c r="P206" i="1"/>
  <c r="N236" i="3" s="1"/>
  <c r="P164" i="1"/>
  <c r="P102" i="1"/>
  <c r="N132" i="3" s="1"/>
  <c r="P260" i="1"/>
  <c r="Q204" i="1"/>
  <c r="U234" i="3" s="1"/>
  <c r="Q150" i="1"/>
  <c r="Q234" i="1"/>
  <c r="U264" i="3" s="1"/>
  <c r="P150" i="1"/>
  <c r="P228" i="1"/>
  <c r="N258" i="3" s="1"/>
  <c r="P158" i="1"/>
  <c r="N188" i="3" s="1"/>
  <c r="Q266" i="1"/>
  <c r="U296" i="3" s="1"/>
  <c r="Q261" i="1"/>
  <c r="Q256" i="1"/>
  <c r="Q199" i="1"/>
  <c r="U229" i="3" s="1"/>
  <c r="Q192" i="1"/>
  <c r="U222" i="3" s="1"/>
  <c r="Q178" i="1"/>
  <c r="U208" i="3" s="1"/>
  <c r="P185" i="1"/>
  <c r="N215" i="3" s="1"/>
  <c r="P171" i="1"/>
  <c r="N201" i="3" s="1"/>
  <c r="Q278" i="1"/>
  <c r="U308" i="3" s="1"/>
  <c r="P261" i="1"/>
  <c r="P178" i="1"/>
  <c r="Q148" i="1"/>
  <c r="P282" i="1"/>
  <c r="N312" i="3" s="1"/>
  <c r="P268" i="1"/>
  <c r="P226" i="1"/>
  <c r="N256" i="3" s="1"/>
  <c r="P184" i="1"/>
  <c r="Q242" i="1"/>
  <c r="U272" i="3" s="1"/>
  <c r="Q224" i="1"/>
  <c r="P222" i="1"/>
  <c r="Q200" i="1"/>
  <c r="U230" i="3" s="1"/>
  <c r="Q176" i="1"/>
  <c r="U206" i="3" s="1"/>
  <c r="P266" i="1"/>
  <c r="N296" i="3" s="1"/>
  <c r="P238" i="1"/>
  <c r="N268" i="3" s="1"/>
  <c r="P210" i="1"/>
  <c r="N240" i="3" s="1"/>
  <c r="P168" i="1"/>
  <c r="N198" i="3" s="1"/>
  <c r="P154" i="1"/>
  <c r="P84" i="1"/>
  <c r="N114" i="3" s="1"/>
  <c r="P136" i="1"/>
  <c r="N166" i="3" s="1"/>
  <c r="P223" i="1"/>
  <c r="P195" i="1"/>
  <c r="P111" i="1"/>
  <c r="N141" i="3" s="1"/>
  <c r="P55" i="1"/>
  <c r="T151" i="1"/>
  <c r="O181" i="3" s="1"/>
  <c r="P224" i="1"/>
  <c r="N254" i="3" s="1"/>
  <c r="W194" i="1"/>
  <c r="P229" i="1"/>
  <c r="N259" i="3" s="1"/>
  <c r="P125" i="1"/>
  <c r="N155" i="3" s="1"/>
  <c r="R58" i="3"/>
  <c r="W222" i="1"/>
  <c r="P203" i="1"/>
  <c r="P194" i="1"/>
  <c r="P70" i="1"/>
  <c r="P265" i="1"/>
  <c r="N295" i="3" s="1"/>
  <c r="P201" i="1"/>
  <c r="N231" i="3" s="1"/>
  <c r="P215" i="1"/>
  <c r="N245" i="3" s="1"/>
  <c r="P212" i="1"/>
  <c r="N242" i="3" s="1"/>
  <c r="W207" i="1"/>
  <c r="T155" i="1"/>
  <c r="O185" i="3" s="1"/>
  <c r="P280" i="1"/>
  <c r="P153" i="1"/>
  <c r="P14" i="1"/>
  <c r="N44" i="3" s="1"/>
  <c r="P209" i="1"/>
  <c r="N239" i="3" s="1"/>
  <c r="P117" i="1"/>
  <c r="N147" i="3" s="1"/>
  <c r="P96" i="1"/>
  <c r="N126" i="3" s="1"/>
  <c r="P254" i="1"/>
  <c r="N284" i="3" s="1"/>
  <c r="R70" i="3"/>
  <c r="P240" i="1"/>
  <c r="S57" i="3"/>
  <c r="P27" i="1"/>
  <c r="N57" i="3" s="1"/>
  <c r="R71" i="3"/>
  <c r="R44" i="3"/>
  <c r="P237" i="1"/>
  <c r="N267" i="3" s="1"/>
  <c r="P279" i="1"/>
  <c r="N309" i="3" s="1"/>
  <c r="P42" i="1"/>
  <c r="N72" i="3" s="1"/>
  <c r="W277" i="1"/>
  <c r="P252" i="1"/>
  <c r="N282" i="3" s="1"/>
  <c r="P167" i="1"/>
  <c r="P251" i="1"/>
  <c r="W165" i="1"/>
  <c r="T144" i="1"/>
  <c r="O174" i="3" s="1"/>
  <c r="T253" i="1"/>
  <c r="O283" i="3" s="1"/>
  <c r="T202" i="1"/>
  <c r="O232" i="3" s="1"/>
  <c r="S239" i="1"/>
  <c r="Q269" i="3" s="1"/>
  <c r="S14" i="1"/>
  <c r="Q44" i="3" s="1"/>
  <c r="P196" i="1"/>
  <c r="N226" i="3" s="1"/>
  <c r="S111" i="1"/>
  <c r="Q141" i="3" s="1"/>
  <c r="S252" i="1"/>
  <c r="Q282" i="3" s="1"/>
  <c r="S231" i="1"/>
  <c r="Q261" i="3" s="1"/>
  <c r="P181" i="1"/>
  <c r="N211" i="3" s="1"/>
  <c r="S176" i="1"/>
  <c r="Q206" i="3" s="1"/>
  <c r="P264" i="1"/>
  <c r="N294" i="3" s="1"/>
  <c r="P44" i="3"/>
  <c r="P219" i="1"/>
  <c r="N249" i="3" s="1"/>
  <c r="S204" i="1"/>
  <c r="Q234" i="3" s="1"/>
  <c r="P132" i="1"/>
  <c r="S106" i="1"/>
  <c r="Q136" i="3" s="1"/>
  <c r="S13" i="1"/>
  <c r="Q43" i="3" s="1"/>
  <c r="P163" i="1"/>
  <c r="N193" i="3" s="1"/>
  <c r="P148" i="1"/>
  <c r="P69" i="1"/>
  <c r="N99" i="3" s="1"/>
  <c r="P72" i="3"/>
  <c r="P67" i="3"/>
  <c r="P281" i="1"/>
  <c r="S273" i="1"/>
  <c r="Q303" i="3" s="1"/>
  <c r="T243" i="1"/>
  <c r="O273" i="3" s="1"/>
  <c r="P83" i="1"/>
  <c r="P8" i="1"/>
  <c r="T8" i="1" s="1"/>
  <c r="O38" i="3" s="1"/>
  <c r="P78" i="3"/>
  <c r="S279" i="1"/>
  <c r="Q309" i="3" s="1"/>
  <c r="P258" i="1"/>
  <c r="S149" i="1"/>
  <c r="Q179" i="3" s="1"/>
  <c r="S146" i="1"/>
  <c r="Q176" i="3" s="1"/>
  <c r="S90" i="1"/>
  <c r="Q120" i="3" s="1"/>
  <c r="S75" i="1"/>
  <c r="Q105" i="3" s="1"/>
  <c r="S34" i="1"/>
  <c r="Q64" i="3" s="1"/>
  <c r="P97" i="1"/>
  <c r="P37" i="1"/>
  <c r="N67" i="3" s="1"/>
  <c r="P22" i="1"/>
  <c r="N52" i="3" s="1"/>
  <c r="P246" i="1"/>
  <c r="S237" i="1"/>
  <c r="Q267" i="3" s="1"/>
  <c r="P225" i="1"/>
  <c r="P217" i="1"/>
  <c r="P204" i="1"/>
  <c r="S182" i="1"/>
  <c r="Q212" i="3" s="1"/>
  <c r="S167" i="1"/>
  <c r="Q197" i="3" s="1"/>
  <c r="W243" i="1"/>
  <c r="W143" i="1"/>
  <c r="P267" i="1"/>
  <c r="N297" i="3" s="1"/>
  <c r="T179" i="1"/>
  <c r="O209" i="3" s="1"/>
  <c r="P190" i="1"/>
  <c r="P20" i="1"/>
  <c r="T20" i="1" s="1"/>
  <c r="O50" i="3" s="1"/>
  <c r="S20" i="1"/>
  <c r="Q50" i="3" s="1"/>
  <c r="S274" i="1"/>
  <c r="Q304" i="3" s="1"/>
  <c r="S253" i="1"/>
  <c r="Q283" i="3" s="1"/>
  <c r="T218" i="1"/>
  <c r="O248" i="3" s="1"/>
  <c r="P182" i="1"/>
  <c r="S218" i="1"/>
  <c r="Q248" i="3" s="1"/>
  <c r="P205" i="1"/>
  <c r="P189" i="1"/>
  <c r="P188" i="1"/>
  <c r="N218" i="3" s="1"/>
  <c r="S104" i="1"/>
  <c r="Q134" i="3" s="1"/>
  <c r="S78" i="1"/>
  <c r="Q108" i="3" s="1"/>
  <c r="P92" i="1"/>
  <c r="N122" i="3" s="1"/>
  <c r="S280" i="1"/>
  <c r="Q310" i="3" s="1"/>
  <c r="P259" i="1"/>
  <c r="P232" i="1"/>
  <c r="N262" i="3" s="1"/>
  <c r="S168" i="1"/>
  <c r="Q198" i="3" s="1"/>
  <c r="P139" i="1"/>
  <c r="N169" i="3" s="1"/>
  <c r="S135" i="1"/>
  <c r="Q165" i="3" s="1"/>
  <c r="S251" i="1"/>
  <c r="Q281" i="3" s="1"/>
  <c r="S238" i="1"/>
  <c r="Q268" i="3" s="1"/>
  <c r="S62" i="1"/>
  <c r="Q92" i="3" s="1"/>
  <c r="S41" i="1"/>
  <c r="Q71" i="3" s="1"/>
  <c r="P43" i="3"/>
  <c r="S272" i="1"/>
  <c r="Q302" i="3" s="1"/>
  <c r="S230" i="1"/>
  <c r="Q260" i="3" s="1"/>
  <c r="P159" i="1"/>
  <c r="N189" i="3" s="1"/>
  <c r="P121" i="1"/>
  <c r="S216" i="1"/>
  <c r="Q246" i="3" s="1"/>
  <c r="W193" i="1"/>
  <c r="S190" i="1"/>
  <c r="Q220" i="3" s="1"/>
  <c r="T172" i="1"/>
  <c r="O202" i="3" s="1"/>
  <c r="S160" i="1"/>
  <c r="Q190" i="3" s="1"/>
  <c r="W248" i="1"/>
  <c r="P32" i="3"/>
  <c r="J125" i="1"/>
  <c r="K155" i="3" s="1"/>
  <c r="J267" i="1"/>
  <c r="K297" i="3" s="1"/>
  <c r="J55" i="1"/>
  <c r="K85" i="3" s="1"/>
  <c r="J26" i="1"/>
  <c r="K56" i="3" s="1"/>
  <c r="J72" i="3"/>
  <c r="J59" i="3"/>
  <c r="J278" i="1"/>
  <c r="K308" i="3" s="1"/>
  <c r="J252" i="1"/>
  <c r="K282" i="3" s="1"/>
  <c r="J166" i="1"/>
  <c r="K196" i="3" s="1"/>
  <c r="H125" i="1"/>
  <c r="J121" i="1"/>
  <c r="K151" i="3" s="1"/>
  <c r="J96" i="1"/>
  <c r="K126" i="3" s="1"/>
  <c r="H85" i="1"/>
  <c r="H68" i="1"/>
  <c r="H39" i="1"/>
  <c r="L39" i="1" s="1"/>
  <c r="G69" i="3" s="1"/>
  <c r="H267" i="1"/>
  <c r="J221" i="1"/>
  <c r="K251" i="3" s="1"/>
  <c r="J43" i="3"/>
  <c r="J196" i="1"/>
  <c r="K226" i="3" s="1"/>
  <c r="J68" i="1"/>
  <c r="K98" i="3" s="1"/>
  <c r="J45" i="3"/>
  <c r="H83" i="1"/>
  <c r="H26" i="1"/>
  <c r="L26" i="1" s="1"/>
  <c r="G56" i="3" s="1"/>
  <c r="H236" i="1"/>
  <c r="J260" i="1"/>
  <c r="K290" i="3" s="1"/>
  <c r="J222" i="1"/>
  <c r="K252" i="3" s="1"/>
  <c r="J171" i="1"/>
  <c r="K201" i="3" s="1"/>
  <c r="H155" i="1"/>
  <c r="J124" i="1"/>
  <c r="K154" i="3" s="1"/>
  <c r="H96" i="1"/>
  <c r="J54" i="1"/>
  <c r="K84" i="3" s="1"/>
  <c r="J43" i="1"/>
  <c r="K73" i="3" s="1"/>
  <c r="J237" i="1"/>
  <c r="K267" i="3" s="1"/>
  <c r="H92" i="1"/>
  <c r="F122" i="3" s="1"/>
  <c r="J50" i="1"/>
  <c r="K80" i="3" s="1"/>
  <c r="J25" i="1"/>
  <c r="K55" i="3" s="1"/>
  <c r="J65" i="1"/>
  <c r="K95" i="3" s="1"/>
  <c r="J139" i="1"/>
  <c r="K169" i="3" s="1"/>
  <c r="H129" i="1"/>
  <c r="F159" i="3" s="1"/>
  <c r="H124" i="1"/>
  <c r="F154" i="3" s="1"/>
  <c r="J120" i="1"/>
  <c r="K150" i="3" s="1"/>
  <c r="J95" i="1"/>
  <c r="K125" i="3" s="1"/>
  <c r="J81" i="3"/>
  <c r="H253" i="1"/>
  <c r="F283" i="3" s="1"/>
  <c r="J190" i="1"/>
  <c r="K220" i="3" s="1"/>
  <c r="J111" i="1"/>
  <c r="K141" i="3" s="1"/>
  <c r="H79" i="1"/>
  <c r="F109" i="3" s="1"/>
  <c r="H71" i="1"/>
  <c r="F101" i="3" s="1"/>
  <c r="J59" i="1"/>
  <c r="K89" i="3" s="1"/>
  <c r="H25" i="1"/>
  <c r="F55" i="3" s="1"/>
  <c r="J238" i="1"/>
  <c r="K268" i="3" s="1"/>
  <c r="J58" i="3"/>
  <c r="J155" i="1"/>
  <c r="K185" i="3" s="1"/>
  <c r="J253" i="1"/>
  <c r="K283" i="3" s="1"/>
  <c r="J135" i="1"/>
  <c r="K165" i="3" s="1"/>
  <c r="J123" i="1"/>
  <c r="K153" i="3" s="1"/>
  <c r="J82" i="1"/>
  <c r="K112" i="3" s="1"/>
  <c r="J53" i="1"/>
  <c r="K83" i="3" s="1"/>
  <c r="J261" i="1"/>
  <c r="K291" i="3" s="1"/>
  <c r="J227" i="1"/>
  <c r="K257" i="3" s="1"/>
  <c r="J223" i="1"/>
  <c r="K253" i="3" s="1"/>
  <c r="J176" i="1"/>
  <c r="K206" i="3" s="1"/>
  <c r="H53" i="1"/>
  <c r="J40" i="1"/>
  <c r="K70" i="3" s="1"/>
  <c r="L274" i="1"/>
  <c r="G304" i="3" s="1"/>
  <c r="H280" i="1"/>
  <c r="H275" i="1"/>
  <c r="F305" i="3" s="1"/>
  <c r="H270" i="1"/>
  <c r="F300" i="3" s="1"/>
  <c r="J266" i="1"/>
  <c r="K296" i="3" s="1"/>
  <c r="H260" i="1"/>
  <c r="J256" i="1"/>
  <c r="K286" i="3" s="1"/>
  <c r="J236" i="1"/>
  <c r="K266" i="3" s="1"/>
  <c r="H230" i="1"/>
  <c r="F260" i="3" s="1"/>
  <c r="J210" i="1"/>
  <c r="K240" i="3" s="1"/>
  <c r="H209" i="1"/>
  <c r="F239" i="3" s="1"/>
  <c r="J194" i="1"/>
  <c r="K224" i="3" s="1"/>
  <c r="H193" i="1"/>
  <c r="J189" i="1"/>
  <c r="K219" i="3" s="1"/>
  <c r="H188" i="1"/>
  <c r="F218" i="3" s="1"/>
  <c r="J184" i="1"/>
  <c r="K214" i="3" s="1"/>
  <c r="H183" i="1"/>
  <c r="J179" i="1"/>
  <c r="K209" i="3" s="1"/>
  <c r="L160" i="1"/>
  <c r="G190" i="3" s="1"/>
  <c r="H149" i="1"/>
  <c r="F179" i="3" s="1"/>
  <c r="J145" i="1"/>
  <c r="K175" i="3" s="1"/>
  <c r="H144" i="1"/>
  <c r="H21" i="1"/>
  <c r="L21" i="1" s="1"/>
  <c r="G51" i="3" s="1"/>
  <c r="H282" i="1"/>
  <c r="F312" i="3" s="1"/>
  <c r="H277" i="1"/>
  <c r="H272" i="1"/>
  <c r="F302" i="3" s="1"/>
  <c r="J268" i="1"/>
  <c r="K298" i="3" s="1"/>
  <c r="J258" i="1"/>
  <c r="K288" i="3" s="1"/>
  <c r="H232" i="1"/>
  <c r="H212" i="1"/>
  <c r="H196" i="1"/>
  <c r="F226" i="3" s="1"/>
  <c r="J191" i="1"/>
  <c r="K221" i="3" s="1"/>
  <c r="J186" i="1"/>
  <c r="K216" i="3" s="1"/>
  <c r="J181" i="1"/>
  <c r="K211" i="3" s="1"/>
  <c r="H166" i="1"/>
  <c r="H161" i="1"/>
  <c r="H156" i="1"/>
  <c r="F186" i="3" s="1"/>
  <c r="H151" i="1"/>
  <c r="F181" i="3" s="1"/>
  <c r="J147" i="1"/>
  <c r="K177" i="3" s="1"/>
  <c r="H9" i="1"/>
  <c r="L9" i="1" s="1"/>
  <c r="G39" i="3" s="1"/>
  <c r="H278" i="1"/>
  <c r="F308" i="3" s="1"/>
  <c r="H273" i="1"/>
  <c r="J269" i="1"/>
  <c r="K299" i="3" s="1"/>
  <c r="J259" i="1"/>
  <c r="K289" i="3" s="1"/>
  <c r="H244" i="1"/>
  <c r="J234" i="1"/>
  <c r="K264" i="3" s="1"/>
  <c r="H233" i="1"/>
  <c r="F263" i="3" s="1"/>
  <c r="H223" i="1"/>
  <c r="F253" i="3" s="1"/>
  <c r="H213" i="1"/>
  <c r="H202" i="1"/>
  <c r="F232" i="3" s="1"/>
  <c r="H197" i="1"/>
  <c r="J192" i="1"/>
  <c r="K222" i="3" s="1"/>
  <c r="J187" i="1"/>
  <c r="K217" i="3" s="1"/>
  <c r="J182" i="1"/>
  <c r="K212" i="3" s="1"/>
  <c r="H167" i="1"/>
  <c r="F197" i="3" s="1"/>
  <c r="H162" i="1"/>
  <c r="F192" i="3" s="1"/>
  <c r="H157" i="1"/>
  <c r="F187" i="3" s="1"/>
  <c r="H152" i="1"/>
  <c r="J148" i="1"/>
  <c r="K178" i="3" s="1"/>
  <c r="J279" i="1"/>
  <c r="K309" i="3" s="1"/>
  <c r="J274" i="1"/>
  <c r="K304" i="3" s="1"/>
  <c r="H264" i="1"/>
  <c r="F294" i="3" s="1"/>
  <c r="H254" i="1"/>
  <c r="J250" i="1"/>
  <c r="K280" i="3" s="1"/>
  <c r="H249" i="1"/>
  <c r="F279" i="3" s="1"/>
  <c r="J245" i="1"/>
  <c r="K275" i="3" s="1"/>
  <c r="J240" i="1"/>
  <c r="K270" i="3" s="1"/>
  <c r="H239" i="1"/>
  <c r="F269" i="3" s="1"/>
  <c r="J229" i="1"/>
  <c r="K259" i="3" s="1"/>
  <c r="H228" i="1"/>
  <c r="F258" i="3" s="1"/>
  <c r="J224" i="1"/>
  <c r="K254" i="3" s="1"/>
  <c r="J219" i="1"/>
  <c r="K249" i="3" s="1"/>
  <c r="H218" i="1"/>
  <c r="J214" i="1"/>
  <c r="K244" i="3" s="1"/>
  <c r="J208" i="1"/>
  <c r="K238" i="3" s="1"/>
  <c r="H207" i="1"/>
  <c r="F237" i="3" s="1"/>
  <c r="J203" i="1"/>
  <c r="K233" i="3" s="1"/>
  <c r="J198" i="1"/>
  <c r="K228" i="3" s="1"/>
  <c r="H177" i="1"/>
  <c r="J173" i="1"/>
  <c r="K203" i="3" s="1"/>
  <c r="H172" i="1"/>
  <c r="F202" i="3" s="1"/>
  <c r="J168" i="1"/>
  <c r="K198" i="3" s="1"/>
  <c r="J163" i="1"/>
  <c r="K193" i="3" s="1"/>
  <c r="J158" i="1"/>
  <c r="K188" i="3" s="1"/>
  <c r="J153" i="1"/>
  <c r="K183" i="3" s="1"/>
  <c r="J143" i="1"/>
  <c r="K173" i="3" s="1"/>
  <c r="H142" i="1"/>
  <c r="F172" i="3" s="1"/>
  <c r="H269" i="1"/>
  <c r="J265" i="1"/>
  <c r="K295" i="3" s="1"/>
  <c r="H259" i="1"/>
  <c r="J255" i="1"/>
  <c r="K285" i="3" s="1"/>
  <c r="J235" i="1"/>
  <c r="K265" i="3" s="1"/>
  <c r="H234" i="1"/>
  <c r="F264" i="3" s="1"/>
  <c r="H192" i="1"/>
  <c r="F222" i="3" s="1"/>
  <c r="H187" i="1"/>
  <c r="H182" i="1"/>
  <c r="F212" i="3" s="1"/>
  <c r="J178" i="1"/>
  <c r="K208" i="3" s="1"/>
  <c r="H148" i="1"/>
  <c r="F178" i="3" s="1"/>
  <c r="H265" i="1"/>
  <c r="F295" i="3" s="1"/>
  <c r="H255" i="1"/>
  <c r="F285" i="3" s="1"/>
  <c r="J251" i="1"/>
  <c r="K281" i="3" s="1"/>
  <c r="J246" i="1"/>
  <c r="K276" i="3" s="1"/>
  <c r="J241" i="1"/>
  <c r="K271" i="3" s="1"/>
  <c r="H235" i="1"/>
  <c r="F265" i="3" s="1"/>
  <c r="J225" i="1"/>
  <c r="K255" i="3" s="1"/>
  <c r="J220" i="1"/>
  <c r="K250" i="3" s="1"/>
  <c r="J215" i="1"/>
  <c r="K245" i="3" s="1"/>
  <c r="J204" i="1"/>
  <c r="K234" i="3" s="1"/>
  <c r="J199" i="1"/>
  <c r="K229" i="3" s="1"/>
  <c r="H178" i="1"/>
  <c r="J174" i="1"/>
  <c r="K204" i="3" s="1"/>
  <c r="J169" i="1"/>
  <c r="K199" i="3" s="1"/>
  <c r="J164" i="1"/>
  <c r="K194" i="3" s="1"/>
  <c r="J159" i="1"/>
  <c r="J154" i="1"/>
  <c r="K184" i="3" s="1"/>
  <c r="J23" i="1"/>
  <c r="K53" i="3" s="1"/>
  <c r="J13" i="1"/>
  <c r="K43" i="3" s="1"/>
  <c r="J42" i="3"/>
  <c r="J21" i="1"/>
  <c r="K51" i="3" s="1"/>
  <c r="J12" i="1"/>
  <c r="K42" i="3" s="1"/>
  <c r="J8" i="1"/>
  <c r="K38" i="3" s="1"/>
  <c r="H8" i="1"/>
  <c r="L8" i="1" s="1"/>
  <c r="G38" i="3" s="1"/>
  <c r="L271" i="1"/>
  <c r="G301" i="3" s="1"/>
  <c r="L256" i="1"/>
  <c r="G286" i="3" s="1"/>
  <c r="L246" i="1"/>
  <c r="G276" i="3" s="1"/>
  <c r="L199" i="1"/>
  <c r="G229" i="3" s="1"/>
  <c r="T214" i="1"/>
  <c r="O244" i="3" s="1"/>
  <c r="W72" i="1"/>
  <c r="W220" i="1"/>
  <c r="W180" i="1"/>
  <c r="L165" i="1"/>
  <c r="G195" i="3" s="1"/>
  <c r="W186" i="1"/>
  <c r="W170" i="1"/>
  <c r="T227" i="1"/>
  <c r="O257" i="3" s="1"/>
  <c r="T160" i="1"/>
  <c r="O190" i="3" s="1"/>
  <c r="L231" i="1"/>
  <c r="G261" i="3" s="1"/>
  <c r="L203" i="1"/>
  <c r="G233" i="3" s="1"/>
  <c r="W142" i="1"/>
  <c r="W228" i="1"/>
  <c r="T193" i="1"/>
  <c r="O223" i="3" s="1"/>
  <c r="W171" i="1"/>
  <c r="W213" i="1"/>
  <c r="T165" i="1"/>
  <c r="O195" i="3" s="1"/>
  <c r="T145" i="1"/>
  <c r="O175" i="3" s="1"/>
  <c r="Q67" i="3"/>
  <c r="W37" i="1"/>
  <c r="W264" i="1"/>
  <c r="L262" i="1"/>
  <c r="G292" i="3" s="1"/>
  <c r="W249" i="1"/>
  <c r="W236" i="1"/>
  <c r="W151" i="1"/>
  <c r="W227" i="1"/>
  <c r="W214" i="1"/>
  <c r="W177" i="1"/>
  <c r="T142" i="1"/>
  <c r="O172" i="3" s="1"/>
  <c r="L206" i="1"/>
  <c r="G236" i="3" s="1"/>
  <c r="T213" i="1"/>
  <c r="O243" i="3" s="1"/>
  <c r="T146" i="1"/>
  <c r="O176" i="3" s="1"/>
  <c r="W232" i="1"/>
  <c r="W134" i="1"/>
  <c r="W246" i="1"/>
  <c r="W212" i="1"/>
  <c r="T234" i="1"/>
  <c r="O264" i="3" s="1"/>
  <c r="W260" i="1"/>
  <c r="W191" i="1"/>
  <c r="W162" i="1"/>
  <c r="T216" i="1"/>
  <c r="O246" i="3" s="1"/>
  <c r="T207" i="1"/>
  <c r="O237" i="3" s="1"/>
  <c r="T170" i="1"/>
  <c r="O200" i="3" s="1"/>
  <c r="L146" i="1"/>
  <c r="G176" i="3" s="1"/>
  <c r="L268" i="1"/>
  <c r="G298" i="3" s="1"/>
  <c r="T231" i="1"/>
  <c r="O261" i="3" s="1"/>
  <c r="W217" i="1"/>
  <c r="L173" i="1"/>
  <c r="G203" i="3" s="1"/>
  <c r="L171" i="1"/>
  <c r="G201" i="3" s="1"/>
  <c r="W241" i="1"/>
  <c r="L198" i="1"/>
  <c r="G228" i="3" s="1"/>
  <c r="L222" i="1"/>
  <c r="G252" i="3" s="1"/>
  <c r="T180" i="1"/>
  <c r="O210" i="3" s="1"/>
  <c r="T174" i="1"/>
  <c r="O204" i="3" s="1"/>
  <c r="W235" i="1"/>
  <c r="T199" i="1"/>
  <c r="O229" i="3" s="1"/>
  <c r="N49" i="3"/>
  <c r="L170" i="1"/>
  <c r="G200" i="3" s="1"/>
  <c r="L257" i="1"/>
  <c r="G287" i="3" s="1"/>
  <c r="W164" i="1"/>
  <c r="L175" i="1"/>
  <c r="G205" i="3" s="1"/>
  <c r="L185" i="1"/>
  <c r="G215" i="3" s="1"/>
  <c r="L226" i="1"/>
  <c r="G256" i="3" s="1"/>
  <c r="L143" i="1"/>
  <c r="G173" i="3" s="1"/>
  <c r="W255" i="1"/>
  <c r="W206" i="1"/>
  <c r="W225" i="1"/>
  <c r="T192" i="1"/>
  <c r="O222" i="3" s="1"/>
  <c r="T271" i="1"/>
  <c r="O301" i="3" s="1"/>
  <c r="T156" i="1"/>
  <c r="O186" i="3" s="1"/>
  <c r="W219" i="1"/>
  <c r="L147" i="1"/>
  <c r="G177" i="3" s="1"/>
  <c r="T157" i="1"/>
  <c r="O187" i="3" s="1"/>
  <c r="W153" i="1"/>
  <c r="W161" i="1"/>
  <c r="L248" i="1"/>
  <c r="G278" i="3" s="1"/>
  <c r="W250" i="1"/>
  <c r="W259" i="1"/>
  <c r="W205" i="1"/>
  <c r="T270" i="1"/>
  <c r="O300" i="3" s="1"/>
  <c r="L214" i="1"/>
  <c r="G244" i="3" s="1"/>
  <c r="W257" i="1"/>
  <c r="L215" i="1"/>
  <c r="G245" i="3" s="1"/>
  <c r="T272" i="1"/>
  <c r="O302" i="3" s="1"/>
  <c r="W258" i="1"/>
  <c r="W197" i="1"/>
  <c r="L164" i="1"/>
  <c r="G194" i="3" s="1"/>
  <c r="W244" i="1"/>
  <c r="W154" i="1"/>
  <c r="W282" i="1"/>
  <c r="W276" i="1"/>
  <c r="W163" i="1"/>
  <c r="W269" i="1"/>
  <c r="W155" i="1"/>
  <c r="T175" i="1"/>
  <c r="O205" i="3" s="1"/>
  <c r="T269" i="1"/>
  <c r="O299" i="3" s="1"/>
  <c r="T191" i="1"/>
  <c r="O221" i="3" s="1"/>
  <c r="T177" i="1"/>
  <c r="O207" i="3" s="1"/>
  <c r="L276" i="1"/>
  <c r="G306" i="3" s="1"/>
  <c r="W270" i="1"/>
  <c r="L200" i="1"/>
  <c r="G230" i="3" s="1"/>
  <c r="W157" i="1"/>
  <c r="W156" i="1"/>
  <c r="W233" i="1"/>
  <c r="W211" i="1"/>
  <c r="W209" i="1"/>
  <c r="W196" i="1"/>
  <c r="W247" i="1"/>
  <c r="W201" i="1"/>
  <c r="W183" i="1"/>
  <c r="W202" i="1"/>
  <c r="W188" i="1"/>
  <c r="W187" i="1"/>
  <c r="W172" i="1"/>
  <c r="W203" i="1"/>
  <c r="W189" i="1"/>
  <c r="W174" i="1"/>
  <c r="W175" i="1"/>
  <c r="W275" i="1"/>
  <c r="W115" i="1"/>
  <c r="W118" i="1"/>
  <c r="W77" i="1"/>
  <c r="V7" i="1"/>
  <c r="W102" i="1"/>
  <c r="W51" i="1"/>
  <c r="T73" i="1"/>
  <c r="O103" i="3" s="1"/>
  <c r="W91" i="1"/>
  <c r="T68" i="1"/>
  <c r="O98" i="3" s="1"/>
  <c r="V45" i="1"/>
  <c r="J140" i="1"/>
  <c r="K170" i="3" s="1"/>
  <c r="Q140" i="1"/>
  <c r="U170" i="3" s="1"/>
  <c r="J126" i="1"/>
  <c r="K156" i="3" s="1"/>
  <c r="Q126" i="1"/>
  <c r="U156" i="3" s="1"/>
  <c r="J112" i="1"/>
  <c r="K142" i="3" s="1"/>
  <c r="Q112" i="1"/>
  <c r="U142" i="3" s="1"/>
  <c r="J98" i="1"/>
  <c r="K128" i="3" s="1"/>
  <c r="Q98" i="1"/>
  <c r="U128" i="3" s="1"/>
  <c r="J84" i="1"/>
  <c r="K114" i="3" s="1"/>
  <c r="Q84" i="1"/>
  <c r="U114" i="3" s="1"/>
  <c r="K84" i="1"/>
  <c r="I114" i="3" s="1"/>
  <c r="J70" i="1"/>
  <c r="K100" i="3" s="1"/>
  <c r="Q70" i="1"/>
  <c r="U100" i="3" s="1"/>
  <c r="K70" i="1"/>
  <c r="I100" i="3" s="1"/>
  <c r="J56" i="1"/>
  <c r="K86" i="3" s="1"/>
  <c r="Q56" i="1"/>
  <c r="U86" i="3" s="1"/>
  <c r="K56" i="1"/>
  <c r="I86" i="3" s="1"/>
  <c r="J42" i="1"/>
  <c r="K72" i="3" s="1"/>
  <c r="Q42" i="1"/>
  <c r="K42" i="1"/>
  <c r="I72" i="3" s="1"/>
  <c r="J28" i="1"/>
  <c r="K58" i="3" s="1"/>
  <c r="Q28" i="1"/>
  <c r="K28" i="1"/>
  <c r="I58" i="3" s="1"/>
  <c r="J14" i="1"/>
  <c r="K44" i="3" s="1"/>
  <c r="Q14" i="1"/>
  <c r="U44" i="3" s="1"/>
  <c r="K14" i="1"/>
  <c r="I44" i="3" s="1"/>
  <c r="W95" i="1"/>
  <c r="Z99" i="1"/>
  <c r="Y129" i="3" s="1"/>
  <c r="W133" i="1"/>
  <c r="Q71" i="1"/>
  <c r="S56" i="1"/>
  <c r="Q86" i="3" s="1"/>
  <c r="S72" i="3"/>
  <c r="J85" i="1"/>
  <c r="K115" i="3" s="1"/>
  <c r="I43" i="1"/>
  <c r="N54" i="3"/>
  <c r="W100" i="1"/>
  <c r="W76" i="1"/>
  <c r="W33" i="1"/>
  <c r="W9" i="1"/>
  <c r="P140" i="1"/>
  <c r="N170" i="3" s="1"/>
  <c r="P126" i="1"/>
  <c r="N156" i="3" s="1"/>
  <c r="P112" i="1"/>
  <c r="N142" i="3" s="1"/>
  <c r="P98" i="1"/>
  <c r="N128" i="3" s="1"/>
  <c r="W170" i="3"/>
  <c r="Z84" i="1"/>
  <c r="Y114" i="3" s="1"/>
  <c r="W23" i="1"/>
  <c r="S99" i="1"/>
  <c r="Q129" i="3" s="1"/>
  <c r="AG29" i="1"/>
  <c r="AC59" i="3" s="1"/>
  <c r="AG14" i="1"/>
  <c r="AC44" i="3" s="1"/>
  <c r="Z113" i="1"/>
  <c r="Y143" i="3" s="1"/>
  <c r="Z98" i="1"/>
  <c r="Y128" i="3" s="1"/>
  <c r="W123" i="1"/>
  <c r="S113" i="1"/>
  <c r="Q143" i="3" s="1"/>
  <c r="Q85" i="1"/>
  <c r="U115" i="3" s="1"/>
  <c r="W80" i="1"/>
  <c r="S70" i="1"/>
  <c r="Q100" i="3" s="1"/>
  <c r="I85" i="1"/>
  <c r="M115" i="3" s="1"/>
  <c r="H43" i="1"/>
  <c r="F73" i="3" s="1"/>
  <c r="T80" i="1"/>
  <c r="O110" i="3" s="1"/>
  <c r="I42" i="1"/>
  <c r="E44" i="3"/>
  <c r="Z140" i="1"/>
  <c r="Y170" i="3" s="1"/>
  <c r="Q127" i="1"/>
  <c r="U157" i="3" s="1"/>
  <c r="S112" i="1"/>
  <c r="Q142" i="3" s="1"/>
  <c r="W36" i="1"/>
  <c r="J99" i="1"/>
  <c r="K129" i="3" s="1"/>
  <c r="H84" i="1"/>
  <c r="F114" i="3" s="1"/>
  <c r="J57" i="1"/>
  <c r="K87" i="3" s="1"/>
  <c r="I15" i="1"/>
  <c r="W26" i="1"/>
  <c r="K113" i="1"/>
  <c r="I143" i="3" s="1"/>
  <c r="I99" i="1"/>
  <c r="M129" i="3" s="1"/>
  <c r="I57" i="1"/>
  <c r="M87" i="3" s="1"/>
  <c r="H15" i="1"/>
  <c r="F45" i="3" s="1"/>
  <c r="T66" i="1"/>
  <c r="O96" i="3" s="1"/>
  <c r="W81" i="1"/>
  <c r="W108" i="1"/>
  <c r="W58" i="3"/>
  <c r="S140" i="1"/>
  <c r="Q170" i="3" s="1"/>
  <c r="W131" i="1"/>
  <c r="W88" i="1"/>
  <c r="W83" i="1"/>
  <c r="W21" i="1"/>
  <c r="K127" i="1"/>
  <c r="I157" i="3" s="1"/>
  <c r="J113" i="1"/>
  <c r="K143" i="3" s="1"/>
  <c r="H99" i="1"/>
  <c r="H57" i="1"/>
  <c r="F87" i="3" s="1"/>
  <c r="I14" i="1"/>
  <c r="T29" i="1"/>
  <c r="O59" i="3" s="1"/>
  <c r="N59" i="3"/>
  <c r="W16" i="1"/>
  <c r="K141" i="1"/>
  <c r="I171" i="3" s="1"/>
  <c r="J127" i="1"/>
  <c r="K157" i="3" s="1"/>
  <c r="I113" i="1"/>
  <c r="M143" i="3" s="1"/>
  <c r="K98" i="1"/>
  <c r="I128" i="3" s="1"/>
  <c r="I56" i="1"/>
  <c r="M86" i="3" s="1"/>
  <c r="K29" i="1"/>
  <c r="I59" i="3" s="1"/>
  <c r="H14" i="1"/>
  <c r="L14" i="1" s="1"/>
  <c r="G44" i="3" s="1"/>
  <c r="N33" i="3"/>
  <c r="AG56" i="1"/>
  <c r="AC86" i="3" s="1"/>
  <c r="AG98" i="1"/>
  <c r="AC128" i="3" s="1"/>
  <c r="W72" i="3"/>
  <c r="Z15" i="1"/>
  <c r="Y45" i="3" s="1"/>
  <c r="W92" i="1"/>
  <c r="S15" i="1"/>
  <c r="Q45" i="3" s="1"/>
  <c r="J141" i="1"/>
  <c r="K171" i="3" s="1"/>
  <c r="I127" i="1"/>
  <c r="M157" i="3" s="1"/>
  <c r="H113" i="1"/>
  <c r="F143" i="3" s="1"/>
  <c r="I98" i="1"/>
  <c r="M128" i="3" s="1"/>
  <c r="K71" i="1"/>
  <c r="I101" i="3" s="1"/>
  <c r="H56" i="1"/>
  <c r="F86" i="3" s="1"/>
  <c r="J29" i="1"/>
  <c r="K59" i="3" s="1"/>
  <c r="M80" i="3"/>
  <c r="AG70" i="1"/>
  <c r="AC100" i="3" s="1"/>
  <c r="S126" i="1"/>
  <c r="Q156" i="3" s="1"/>
  <c r="W101" i="3"/>
  <c r="W86" i="3"/>
  <c r="AG141" i="1"/>
  <c r="AC171" i="3" s="1"/>
  <c r="AG126" i="1"/>
  <c r="AC156" i="3" s="1"/>
  <c r="W100" i="3"/>
  <c r="Z29" i="1"/>
  <c r="Y59" i="3" s="1"/>
  <c r="Z14" i="1"/>
  <c r="Y44" i="3" s="1"/>
  <c r="W82" i="1"/>
  <c r="W63" i="1"/>
  <c r="S29" i="1"/>
  <c r="Q59" i="3" s="1"/>
  <c r="S45" i="3"/>
  <c r="I141" i="1"/>
  <c r="M171" i="3" s="1"/>
  <c r="H127" i="1"/>
  <c r="K112" i="1"/>
  <c r="I142" i="3" s="1"/>
  <c r="H98" i="1"/>
  <c r="J71" i="1"/>
  <c r="K101" i="3" s="1"/>
  <c r="I29" i="1"/>
  <c r="M59" i="3" s="1"/>
  <c r="T18" i="1"/>
  <c r="O48" i="3" s="1"/>
  <c r="Q141" i="1"/>
  <c r="U171" i="3" s="1"/>
  <c r="AG84" i="1"/>
  <c r="AC114" i="3" s="1"/>
  <c r="AG112" i="1"/>
  <c r="AC142" i="3" s="1"/>
  <c r="AG140" i="1"/>
  <c r="AC170" i="3" s="1"/>
  <c r="W114" i="3"/>
  <c r="Z43" i="1"/>
  <c r="Y73" i="3" s="1"/>
  <c r="Z28" i="1"/>
  <c r="Y58" i="3" s="1"/>
  <c r="W120" i="1"/>
  <c r="W96" i="1"/>
  <c r="S43" i="1"/>
  <c r="Q73" i="3" s="1"/>
  <c r="Q15" i="1"/>
  <c r="U45" i="3" s="1"/>
  <c r="K126" i="1"/>
  <c r="I156" i="3" s="1"/>
  <c r="I112" i="1"/>
  <c r="M142" i="3" s="1"/>
  <c r="I71" i="1"/>
  <c r="M101" i="3" s="1"/>
  <c r="T115" i="1"/>
  <c r="O145" i="3" s="1"/>
  <c r="E72" i="3"/>
  <c r="AG139" i="1"/>
  <c r="AC169" i="3" s="1"/>
  <c r="AG125" i="1"/>
  <c r="AC155" i="3" s="1"/>
  <c r="AG111" i="1"/>
  <c r="AC141" i="3" s="1"/>
  <c r="AG97" i="1"/>
  <c r="AC127" i="3" s="1"/>
  <c r="AG83" i="1"/>
  <c r="AC113" i="3" s="1"/>
  <c r="AG69" i="1"/>
  <c r="AC99" i="3" s="1"/>
  <c r="AG55" i="1"/>
  <c r="AC85" i="3" s="1"/>
  <c r="AG41" i="1"/>
  <c r="AC71" i="3" s="1"/>
  <c r="AG27" i="1"/>
  <c r="AC57" i="3" s="1"/>
  <c r="AG13" i="1"/>
  <c r="AC43" i="3" s="1"/>
  <c r="W169" i="3"/>
  <c r="W155" i="3"/>
  <c r="W141" i="3"/>
  <c r="W127" i="3"/>
  <c r="W113" i="3"/>
  <c r="W99" i="3"/>
  <c r="W85" i="3"/>
  <c r="W71" i="3"/>
  <c r="W57" i="3"/>
  <c r="W43" i="3"/>
  <c r="Z97" i="1"/>
  <c r="Y127" i="3" s="1"/>
  <c r="Z83" i="1"/>
  <c r="Y113" i="3" s="1"/>
  <c r="Z69" i="1"/>
  <c r="Y99" i="3" s="1"/>
  <c r="Z55" i="1"/>
  <c r="Y85" i="3" s="1"/>
  <c r="Z41" i="1"/>
  <c r="Y71" i="3" s="1"/>
  <c r="Z27" i="1"/>
  <c r="Y57" i="3" s="1"/>
  <c r="Z13" i="1"/>
  <c r="Y43" i="3" s="1"/>
  <c r="J79" i="1"/>
  <c r="K109" i="3" s="1"/>
  <c r="T61" i="1"/>
  <c r="O91" i="3" s="1"/>
  <c r="W69" i="1"/>
  <c r="L63" i="1"/>
  <c r="G93" i="3" s="1"/>
  <c r="W107" i="1"/>
  <c r="L67" i="1"/>
  <c r="G97" i="3" s="1"/>
  <c r="T95" i="1"/>
  <c r="O125" i="3" s="1"/>
  <c r="T81" i="1"/>
  <c r="O111" i="3" s="1"/>
  <c r="T53" i="1"/>
  <c r="O83" i="3" s="1"/>
  <c r="W74" i="1"/>
  <c r="W32" i="1"/>
  <c r="U62" i="3"/>
  <c r="W129" i="1"/>
  <c r="W45" i="1"/>
  <c r="U75" i="3"/>
  <c r="W17" i="1"/>
  <c r="U47" i="3"/>
  <c r="L94" i="1"/>
  <c r="G124" i="3" s="1"/>
  <c r="L73" i="1"/>
  <c r="G103" i="3" s="1"/>
  <c r="L52" i="1"/>
  <c r="G82" i="3" s="1"/>
  <c r="W124" i="1"/>
  <c r="W68" i="1"/>
  <c r="W54" i="1"/>
  <c r="U56" i="3"/>
  <c r="T52" i="1"/>
  <c r="O82" i="3" s="1"/>
  <c r="U66" i="3"/>
  <c r="M41" i="3"/>
  <c r="T38" i="1"/>
  <c r="O68" i="3" s="1"/>
  <c r="T26" i="1"/>
  <c r="O56" i="3" s="1"/>
  <c r="T124" i="1"/>
  <c r="O154" i="3" s="1"/>
  <c r="T63" i="1"/>
  <c r="O93" i="3" s="1"/>
  <c r="M35" i="3"/>
  <c r="T10" i="1"/>
  <c r="O40" i="3" s="1"/>
  <c r="T108" i="1"/>
  <c r="O138" i="3" s="1"/>
  <c r="M76" i="3"/>
  <c r="F78" i="3"/>
  <c r="L48" i="1"/>
  <c r="G78" i="3" s="1"/>
  <c r="N65" i="3"/>
  <c r="T35" i="1"/>
  <c r="O65" i="3" s="1"/>
  <c r="T91" i="1"/>
  <c r="O121" i="3" s="1"/>
  <c r="T34" i="1"/>
  <c r="O64" i="3" s="1"/>
  <c r="N64" i="3"/>
  <c r="N63" i="3"/>
  <c r="T33" i="1"/>
  <c r="O63" i="3" s="1"/>
  <c r="T50" i="1"/>
  <c r="O80" i="3" s="1"/>
  <c r="L24" i="1"/>
  <c r="G54" i="3" s="1"/>
  <c r="F54" i="3"/>
  <c r="W128" i="1"/>
  <c r="W86" i="1"/>
  <c r="W39" i="1"/>
  <c r="U69" i="3"/>
  <c r="W24" i="1"/>
  <c r="U54" i="3"/>
  <c r="L103" i="1"/>
  <c r="G133" i="3" s="1"/>
  <c r="N47" i="3"/>
  <c r="T17" i="1"/>
  <c r="O47" i="3" s="1"/>
  <c r="T78" i="1"/>
  <c r="O108" i="3" s="1"/>
  <c r="T47" i="1"/>
  <c r="O77" i="3" s="1"/>
  <c r="M60" i="3"/>
  <c r="W103" i="1"/>
  <c r="U36" i="3"/>
  <c r="W6" i="1"/>
  <c r="T86" i="1"/>
  <c r="O116" i="3" s="1"/>
  <c r="T58" i="1"/>
  <c r="O88" i="3" s="1"/>
  <c r="T30" i="1"/>
  <c r="O60" i="3" s="1"/>
  <c r="N60" i="3"/>
  <c r="T45" i="1"/>
  <c r="O75" i="3" s="1"/>
  <c r="M37" i="3"/>
  <c r="T88" i="1"/>
  <c r="O118" i="3" s="1"/>
  <c r="W79" i="1"/>
  <c r="L123" i="1"/>
  <c r="G153" i="3" s="1"/>
  <c r="T101" i="1"/>
  <c r="O131" i="3" s="1"/>
  <c r="T6" i="1"/>
  <c r="O36" i="3" s="1"/>
  <c r="M67" i="3"/>
  <c r="M34" i="3"/>
  <c r="T64" i="1"/>
  <c r="O94" i="3" s="1"/>
  <c r="L62" i="1"/>
  <c r="G92" i="3" s="1"/>
  <c r="W67" i="1"/>
  <c r="L130" i="1"/>
  <c r="G160" i="3" s="1"/>
  <c r="L78" i="1"/>
  <c r="G108" i="3" s="1"/>
  <c r="W44" i="1"/>
  <c r="M55" i="3"/>
  <c r="T100" i="1"/>
  <c r="O130" i="3" s="1"/>
  <c r="U81" i="3"/>
  <c r="M74" i="3"/>
  <c r="U59" i="3"/>
  <c r="T32" i="1"/>
  <c r="O62" i="3" s="1"/>
  <c r="T36" i="1"/>
  <c r="O66" i="3" s="1"/>
  <c r="N66" i="3"/>
  <c r="W7" i="1"/>
  <c r="U37" i="3"/>
  <c r="T60" i="1"/>
  <c r="O90" i="3" s="1"/>
  <c r="T49" i="1"/>
  <c r="O79" i="3" s="1"/>
  <c r="U38" i="3"/>
  <c r="W8" i="1"/>
  <c r="L136" i="1"/>
  <c r="G166" i="3" s="1"/>
  <c r="L77" i="1"/>
  <c r="G107" i="3" s="1"/>
  <c r="T130" i="1"/>
  <c r="O160" i="3" s="1"/>
  <c r="T28" i="1"/>
  <c r="O58" i="3" s="1"/>
  <c r="M77" i="3"/>
  <c r="M57" i="3"/>
  <c r="F37" i="3"/>
  <c r="T94" i="1"/>
  <c r="O124" i="3" s="1"/>
  <c r="T12" i="1"/>
  <c r="O42" i="3" s="1"/>
  <c r="T57" i="1"/>
  <c r="O87" i="3" s="1"/>
  <c r="F79" i="3"/>
  <c r="M61" i="3"/>
  <c r="M54" i="3"/>
  <c r="M47" i="3"/>
  <c r="T135" i="1"/>
  <c r="O165" i="3" s="1"/>
  <c r="T107" i="1"/>
  <c r="O137" i="3" s="1"/>
  <c r="T65" i="1"/>
  <c r="O95" i="3" s="1"/>
  <c r="N53" i="3"/>
  <c r="T23" i="1"/>
  <c r="O53" i="3" s="1"/>
  <c r="T9" i="1"/>
  <c r="O39" i="3" s="1"/>
  <c r="W121" i="1"/>
  <c r="W94" i="1"/>
  <c r="W61" i="1"/>
  <c r="W53" i="1"/>
  <c r="L102" i="1"/>
  <c r="G132" i="3" s="1"/>
  <c r="W125" i="1"/>
  <c r="W114" i="1"/>
  <c r="W65" i="1"/>
  <c r="M38" i="3"/>
  <c r="W48" i="1"/>
  <c r="U78" i="3"/>
  <c r="W40" i="1"/>
  <c r="U70" i="3"/>
  <c r="L76" i="1"/>
  <c r="G106" i="3" s="1"/>
  <c r="M68" i="3"/>
  <c r="N81" i="3"/>
  <c r="T51" i="1"/>
  <c r="O81" i="3" s="1"/>
  <c r="W12" i="1"/>
  <c r="U42" i="3"/>
  <c r="W119" i="1"/>
  <c r="W59" i="1"/>
  <c r="W55" i="1"/>
  <c r="U73" i="3"/>
  <c r="W31" i="1"/>
  <c r="U61" i="3"/>
  <c r="W19" i="1"/>
  <c r="U49" i="3"/>
  <c r="W4" i="1"/>
  <c r="U34" i="3"/>
  <c r="U46" i="3"/>
  <c r="F75" i="3"/>
  <c r="T79" i="1"/>
  <c r="O109" i="3" s="1"/>
  <c r="L50" i="1"/>
  <c r="G80" i="3" s="1"/>
  <c r="F80" i="3"/>
  <c r="L40" i="1"/>
  <c r="G70" i="3" s="1"/>
  <c r="F70" i="3"/>
  <c r="L33" i="1"/>
  <c r="G63" i="3" s="1"/>
  <c r="F63" i="3"/>
  <c r="L19" i="1"/>
  <c r="G49" i="3" s="1"/>
  <c r="F49" i="3"/>
  <c r="M42" i="3"/>
  <c r="M36" i="3"/>
  <c r="T128" i="1"/>
  <c r="O158" i="3" s="1"/>
  <c r="T72" i="1"/>
  <c r="O102" i="3" s="1"/>
  <c r="N74" i="3"/>
  <c r="T44" i="1"/>
  <c r="O74" i="3" s="1"/>
  <c r="N46" i="3"/>
  <c r="T16" i="1"/>
  <c r="O46" i="3" s="1"/>
  <c r="U71" i="3"/>
  <c r="U33" i="3"/>
  <c r="W3" i="1"/>
  <c r="L119" i="1"/>
  <c r="G149" i="3" s="1"/>
  <c r="L95" i="1"/>
  <c r="G125" i="3" s="1"/>
  <c r="L88" i="1"/>
  <c r="G118" i="3" s="1"/>
  <c r="W132" i="1"/>
  <c r="L60" i="1"/>
  <c r="G90" i="3" s="1"/>
  <c r="L36" i="1"/>
  <c r="F66" i="3"/>
  <c r="L22" i="1"/>
  <c r="G52" i="3" s="1"/>
  <c r="F52" i="3"/>
  <c r="T114" i="1"/>
  <c r="O144" i="3" s="1"/>
  <c r="L122" i="1"/>
  <c r="G152" i="3" s="1"/>
  <c r="L115" i="1"/>
  <c r="G145" i="3" s="1"/>
  <c r="L91" i="1"/>
  <c r="G121" i="3" s="1"/>
  <c r="V49" i="1"/>
  <c r="M79" i="3"/>
  <c r="L46" i="1"/>
  <c r="G76" i="3" s="1"/>
  <c r="F76" i="3"/>
  <c r="U51" i="3"/>
  <c r="W109" i="1"/>
  <c r="W93" i="1"/>
  <c r="W73" i="1"/>
  <c r="W52" i="1"/>
  <c r="W25" i="1"/>
  <c r="U55" i="3"/>
  <c r="L132" i="1"/>
  <c r="G162" i="3" s="1"/>
  <c r="L107" i="1"/>
  <c r="G137" i="3" s="1"/>
  <c r="M65" i="3"/>
  <c r="M58" i="3"/>
  <c r="M51" i="3"/>
  <c r="L5" i="1"/>
  <c r="G35" i="3" s="1"/>
  <c r="F35" i="3"/>
  <c r="T123" i="1"/>
  <c r="O153" i="3" s="1"/>
  <c r="T109" i="1"/>
  <c r="O139" i="3" s="1"/>
  <c r="T67" i="1"/>
  <c r="O97" i="3" s="1"/>
  <c r="N69" i="3"/>
  <c r="T39" i="1"/>
  <c r="O69" i="3" s="1"/>
  <c r="N55" i="3"/>
  <c r="T25" i="1"/>
  <c r="O55" i="3" s="1"/>
  <c r="N41" i="3"/>
  <c r="T11" i="1"/>
  <c r="O41" i="3" s="1"/>
  <c r="W97" i="1"/>
  <c r="W64" i="1"/>
  <c r="W35" i="1"/>
  <c r="U65" i="3"/>
  <c r="U50" i="3"/>
  <c r="L59" i="1"/>
  <c r="G89" i="3" s="1"/>
  <c r="L117" i="1"/>
  <c r="G147" i="3" s="1"/>
  <c r="L100" i="1"/>
  <c r="G130" i="3" s="1"/>
  <c r="L86" i="1"/>
  <c r="G116" i="3" s="1"/>
  <c r="M40" i="3"/>
  <c r="W11" i="1"/>
  <c r="U41" i="3"/>
  <c r="L34" i="1"/>
  <c r="F64" i="3"/>
  <c r="L27" i="1"/>
  <c r="G57" i="3" s="1"/>
  <c r="F57" i="3"/>
  <c r="M43" i="3"/>
  <c r="L38" i="1"/>
  <c r="G68" i="3" s="1"/>
  <c r="F68" i="3"/>
  <c r="L31" i="1"/>
  <c r="G61" i="3" s="1"/>
  <c r="F61" i="3"/>
  <c r="L17" i="1"/>
  <c r="G47" i="3" s="1"/>
  <c r="F47" i="3"/>
  <c r="W130" i="1"/>
  <c r="W38" i="1"/>
  <c r="U68" i="3"/>
  <c r="U64" i="3"/>
  <c r="L41" i="1"/>
  <c r="G71" i="3" s="1"/>
  <c r="F71" i="3"/>
  <c r="L20" i="1"/>
  <c r="G50" i="3" s="1"/>
  <c r="F50" i="3"/>
  <c r="T104" i="1"/>
  <c r="O134" i="3" s="1"/>
  <c r="T90" i="1"/>
  <c r="O120" i="3" s="1"/>
  <c r="T76" i="1"/>
  <c r="O106" i="3" s="1"/>
  <c r="T62" i="1"/>
  <c r="O92" i="3" s="1"/>
  <c r="T48" i="1"/>
  <c r="O78" i="3" s="1"/>
  <c r="N78" i="3"/>
  <c r="N37" i="3"/>
  <c r="T7" i="1"/>
  <c r="O37" i="3" s="1"/>
  <c r="L75" i="1"/>
  <c r="G105" i="3" s="1"/>
  <c r="W66" i="1"/>
  <c r="W58" i="1"/>
  <c r="W49" i="1"/>
  <c r="U79" i="3"/>
  <c r="W22" i="1"/>
  <c r="U52" i="3"/>
  <c r="W18" i="1"/>
  <c r="U48" i="3"/>
  <c r="L116" i="1"/>
  <c r="G146" i="3" s="1"/>
  <c r="L109" i="1"/>
  <c r="G139" i="3" s="1"/>
  <c r="L61" i="1"/>
  <c r="G91" i="3" s="1"/>
  <c r="L30" i="1"/>
  <c r="G60" i="3" s="1"/>
  <c r="F60" i="3"/>
  <c r="L16" i="1"/>
  <c r="G46" i="3" s="1"/>
  <c r="F46" i="3"/>
  <c r="M39" i="3"/>
  <c r="T116" i="1"/>
  <c r="O146" i="3" s="1"/>
  <c r="T74" i="1"/>
  <c r="O104" i="3" s="1"/>
  <c r="T46" i="1"/>
  <c r="O76" i="3" s="1"/>
  <c r="N76" i="3"/>
  <c r="N35" i="3"/>
  <c r="T5" i="1"/>
  <c r="O35" i="3" s="1"/>
  <c r="M70" i="3"/>
  <c r="W30" i="1"/>
  <c r="U60" i="3"/>
  <c r="W10" i="1"/>
  <c r="U40" i="3"/>
  <c r="L133" i="1"/>
  <c r="G163" i="3" s="1"/>
  <c r="L47" i="1"/>
  <c r="G77" i="3" s="1"/>
  <c r="F77" i="3"/>
  <c r="M63" i="3"/>
  <c r="M56" i="3"/>
  <c r="M49" i="3"/>
  <c r="L3" i="1"/>
  <c r="F33" i="3"/>
  <c r="T87" i="1"/>
  <c r="O117" i="3" s="1"/>
  <c r="T59" i="1"/>
  <c r="O89" i="3" s="1"/>
  <c r="T31" i="1"/>
  <c r="O61" i="3" s="1"/>
  <c r="N61" i="3"/>
  <c r="N34" i="3"/>
  <c r="T4" i="1"/>
  <c r="O34" i="3" s="1"/>
  <c r="U63" i="3"/>
  <c r="W50" i="1"/>
  <c r="U80" i="3"/>
  <c r="W46" i="1"/>
  <c r="U76" i="3"/>
  <c r="U57" i="3"/>
  <c r="L72" i="1"/>
  <c r="G102" i="3" s="1"/>
  <c r="L65" i="1"/>
  <c r="G95" i="3" s="1"/>
  <c r="M81" i="3"/>
  <c r="M71" i="3"/>
  <c r="L10" i="1"/>
  <c r="G40" i="3" s="1"/>
  <c r="F40" i="3"/>
  <c r="L4" i="1"/>
  <c r="G34" i="3" s="1"/>
  <c r="F34" i="3"/>
  <c r="T77" i="1"/>
  <c r="O107" i="3" s="1"/>
  <c r="N51" i="3"/>
  <c r="T21" i="1"/>
  <c r="O51" i="3" s="1"/>
  <c r="L32" i="1"/>
  <c r="G62" i="3" s="1"/>
  <c r="F62" i="3"/>
  <c r="L18" i="1"/>
  <c r="G48" i="3" s="1"/>
  <c r="F48" i="3"/>
  <c r="T54" i="1"/>
  <c r="O84" i="3" s="1"/>
  <c r="W101" i="1"/>
  <c r="W60" i="1"/>
  <c r="W5" i="1"/>
  <c r="U35" i="3"/>
  <c r="L101" i="1"/>
  <c r="G131" i="3" s="1"/>
  <c r="L87" i="1"/>
  <c r="G117" i="3" s="1"/>
  <c r="M52" i="3"/>
  <c r="L6" i="1"/>
  <c r="G36" i="3" s="1"/>
  <c r="F36" i="3"/>
  <c r="M69" i="3"/>
  <c r="U43" i="3"/>
  <c r="W139" i="1"/>
  <c r="W116" i="1"/>
  <c r="W47" i="1"/>
  <c r="U77" i="3"/>
  <c r="L121" i="1"/>
  <c r="G151" i="3" s="1"/>
  <c r="L90" i="1"/>
  <c r="G120" i="3" s="1"/>
  <c r="M48" i="3"/>
  <c r="M62" i="3"/>
  <c r="W122" i="1"/>
  <c r="W87" i="1"/>
  <c r="L89" i="1"/>
  <c r="G119" i="3" s="1"/>
  <c r="L35" i="1"/>
  <c r="G65" i="3" s="1"/>
  <c r="F65" i="3"/>
  <c r="L44" i="1"/>
  <c r="G74" i="3" s="1"/>
  <c r="F74" i="3"/>
  <c r="M53" i="3"/>
  <c r="M46" i="3"/>
  <c r="U39" i="3"/>
  <c r="L140" i="1"/>
  <c r="G170" i="3" s="1"/>
  <c r="W137" i="1"/>
  <c r="W136" i="1"/>
  <c r="V58" i="1" l="1"/>
  <c r="V66" i="1"/>
  <c r="V216" i="1"/>
  <c r="W240" i="1"/>
  <c r="V138" i="1"/>
  <c r="V80" i="1"/>
  <c r="V104" i="1"/>
  <c r="V217" i="1"/>
  <c r="V131" i="1"/>
  <c r="V108" i="1"/>
  <c r="W184" i="1"/>
  <c r="V201" i="1"/>
  <c r="V105" i="1"/>
  <c r="V118" i="1"/>
  <c r="V243" i="1"/>
  <c r="V242" i="1"/>
  <c r="V74" i="1"/>
  <c r="V150" i="1"/>
  <c r="V134" i="1"/>
  <c r="V114" i="1"/>
  <c r="V128" i="1"/>
  <c r="T250" i="1"/>
  <c r="O280" i="3" s="1"/>
  <c r="N280" i="3"/>
  <c r="T225" i="1"/>
  <c r="O255" i="3" s="1"/>
  <c r="N255" i="3"/>
  <c r="T194" i="1"/>
  <c r="O224" i="3" s="1"/>
  <c r="N224" i="3"/>
  <c r="V159" i="1"/>
  <c r="K189" i="3"/>
  <c r="T154" i="1"/>
  <c r="O184" i="3" s="1"/>
  <c r="N184" i="3"/>
  <c r="T150" i="1"/>
  <c r="O180" i="3" s="1"/>
  <c r="N180" i="3"/>
  <c r="T276" i="1"/>
  <c r="O306" i="3" s="1"/>
  <c r="N306" i="3"/>
  <c r="T246" i="1"/>
  <c r="O276" i="3" s="1"/>
  <c r="N276" i="3"/>
  <c r="T134" i="1"/>
  <c r="O164" i="3" s="1"/>
  <c r="N164" i="3"/>
  <c r="W71" i="1"/>
  <c r="U101" i="3"/>
  <c r="T261" i="1"/>
  <c r="O291" i="3" s="1"/>
  <c r="N291" i="3"/>
  <c r="T138" i="1"/>
  <c r="O168" i="3" s="1"/>
  <c r="N168" i="3"/>
  <c r="T190" i="1"/>
  <c r="O220" i="3" s="1"/>
  <c r="N220" i="3"/>
  <c r="T164" i="1"/>
  <c r="O194" i="3" s="1"/>
  <c r="N194" i="3"/>
  <c r="T275" i="1"/>
  <c r="O305" i="3" s="1"/>
  <c r="N305" i="3"/>
  <c r="T148" i="1"/>
  <c r="O178" i="3" s="1"/>
  <c r="N178" i="3"/>
  <c r="T222" i="1"/>
  <c r="O252" i="3" s="1"/>
  <c r="N252" i="3"/>
  <c r="T217" i="1"/>
  <c r="O247" i="3" s="1"/>
  <c r="N247" i="3"/>
  <c r="T268" i="1"/>
  <c r="O298" i="3" s="1"/>
  <c r="N298" i="3"/>
  <c r="T83" i="1"/>
  <c r="O113" i="3" s="1"/>
  <c r="N113" i="3"/>
  <c r="T167" i="1"/>
  <c r="O197" i="3" s="1"/>
  <c r="N197" i="3"/>
  <c r="T178" i="1"/>
  <c r="O208" i="3" s="1"/>
  <c r="N208" i="3"/>
  <c r="T169" i="1"/>
  <c r="O199" i="3" s="1"/>
  <c r="N199" i="3"/>
  <c r="T121" i="1"/>
  <c r="O151" i="3" s="1"/>
  <c r="N151" i="3"/>
  <c r="T97" i="1"/>
  <c r="O127" i="3" s="1"/>
  <c r="N127" i="3"/>
  <c r="T247" i="1"/>
  <c r="O277" i="3" s="1"/>
  <c r="N277" i="3"/>
  <c r="T55" i="1"/>
  <c r="O85" i="3" s="1"/>
  <c r="N85" i="3"/>
  <c r="T106" i="1"/>
  <c r="O136" i="3" s="1"/>
  <c r="N136" i="3"/>
  <c r="T141" i="1"/>
  <c r="O171" i="3" s="1"/>
  <c r="N171" i="3"/>
  <c r="T197" i="1"/>
  <c r="O227" i="3" s="1"/>
  <c r="N227" i="3"/>
  <c r="T89" i="1"/>
  <c r="O119" i="3" s="1"/>
  <c r="N119" i="3"/>
  <c r="T189" i="1"/>
  <c r="O219" i="3" s="1"/>
  <c r="N219" i="3"/>
  <c r="W256" i="1"/>
  <c r="U286" i="3"/>
  <c r="T248" i="1"/>
  <c r="O278" i="3" s="1"/>
  <c r="N278" i="3"/>
  <c r="T220" i="1"/>
  <c r="O250" i="3" s="1"/>
  <c r="N250" i="3"/>
  <c r="T99" i="1"/>
  <c r="O129" i="3" s="1"/>
  <c r="N129" i="3"/>
  <c r="T103" i="1"/>
  <c r="O133" i="3" s="1"/>
  <c r="N133" i="3"/>
  <c r="T70" i="1"/>
  <c r="O100" i="3" s="1"/>
  <c r="N100" i="3"/>
  <c r="T251" i="1"/>
  <c r="O281" i="3" s="1"/>
  <c r="N281" i="3"/>
  <c r="T203" i="1"/>
  <c r="O233" i="3" s="1"/>
  <c r="N233" i="3"/>
  <c r="W150" i="1"/>
  <c r="U180" i="3"/>
  <c r="T56" i="1"/>
  <c r="O86" i="3" s="1"/>
  <c r="N86" i="3"/>
  <c r="W229" i="1"/>
  <c r="S259" i="3"/>
  <c r="T153" i="1"/>
  <c r="O183" i="3" s="1"/>
  <c r="N183" i="3"/>
  <c r="T260" i="1"/>
  <c r="O290" i="3" s="1"/>
  <c r="N290" i="3"/>
  <c r="T257" i="1"/>
  <c r="O287" i="3" s="1"/>
  <c r="N287" i="3"/>
  <c r="T280" i="1"/>
  <c r="O310" i="3" s="1"/>
  <c r="N310" i="3"/>
  <c r="W224" i="1"/>
  <c r="U254" i="3"/>
  <c r="T205" i="1"/>
  <c r="O235" i="3" s="1"/>
  <c r="N235" i="3"/>
  <c r="T258" i="1"/>
  <c r="O288" i="3" s="1"/>
  <c r="N288" i="3"/>
  <c r="T195" i="1"/>
  <c r="O225" i="3" s="1"/>
  <c r="N225" i="3"/>
  <c r="T184" i="1"/>
  <c r="O214" i="3" s="1"/>
  <c r="N214" i="3"/>
  <c r="W261" i="1"/>
  <c r="U291" i="3"/>
  <c r="T233" i="1"/>
  <c r="O263" i="3" s="1"/>
  <c r="N263" i="3"/>
  <c r="T127" i="1"/>
  <c r="O157" i="3" s="1"/>
  <c r="N157" i="3"/>
  <c r="T182" i="1"/>
  <c r="O212" i="3" s="1"/>
  <c r="N212" i="3"/>
  <c r="W148" i="1"/>
  <c r="U178" i="3"/>
  <c r="T259" i="1"/>
  <c r="O289" i="3" s="1"/>
  <c r="N289" i="3"/>
  <c r="T281" i="1"/>
  <c r="O311" i="3" s="1"/>
  <c r="N311" i="3"/>
  <c r="T166" i="1"/>
  <c r="O196" i="3" s="1"/>
  <c r="N196" i="3"/>
  <c r="T187" i="1"/>
  <c r="O217" i="3" s="1"/>
  <c r="N217" i="3"/>
  <c r="T204" i="1"/>
  <c r="O234" i="3" s="1"/>
  <c r="N234" i="3"/>
  <c r="T132" i="1"/>
  <c r="O162" i="3" s="1"/>
  <c r="N162" i="3"/>
  <c r="T240" i="1"/>
  <c r="O270" i="3" s="1"/>
  <c r="N270" i="3"/>
  <c r="T223" i="1"/>
  <c r="O253" i="3" s="1"/>
  <c r="N253" i="3"/>
  <c r="T183" i="1"/>
  <c r="O213" i="3" s="1"/>
  <c r="N213" i="3"/>
  <c r="L238" i="1"/>
  <c r="G268" i="3" s="1"/>
  <c r="F268" i="3"/>
  <c r="L279" i="1"/>
  <c r="G309" i="3" s="1"/>
  <c r="F309" i="3"/>
  <c r="L251" i="1"/>
  <c r="G281" i="3" s="1"/>
  <c r="F281" i="3"/>
  <c r="L237" i="1"/>
  <c r="G267" i="3" s="1"/>
  <c r="F267" i="3"/>
  <c r="L195" i="1"/>
  <c r="G225" i="3" s="1"/>
  <c r="F225" i="3"/>
  <c r="L181" i="1"/>
  <c r="G211" i="3" s="1"/>
  <c r="F211" i="3"/>
  <c r="L97" i="1"/>
  <c r="G127" i="3" s="1"/>
  <c r="F127" i="3"/>
  <c r="L69" i="1"/>
  <c r="G99" i="3" s="1"/>
  <c r="F99" i="3"/>
  <c r="L55" i="1"/>
  <c r="G85" i="3" s="1"/>
  <c r="F85" i="3"/>
  <c r="L112" i="1"/>
  <c r="G142" i="3" s="1"/>
  <c r="F142" i="3"/>
  <c r="L126" i="1"/>
  <c r="G156" i="3" s="1"/>
  <c r="F156" i="3"/>
  <c r="L111" i="1"/>
  <c r="G141" i="3" s="1"/>
  <c r="F141" i="3"/>
  <c r="L219" i="1"/>
  <c r="G249" i="3" s="1"/>
  <c r="F249" i="3"/>
  <c r="L191" i="1"/>
  <c r="G221" i="3" s="1"/>
  <c r="F221" i="3"/>
  <c r="L141" i="1"/>
  <c r="G171" i="3" s="1"/>
  <c r="F171" i="3"/>
  <c r="L169" i="1"/>
  <c r="G199" i="3" s="1"/>
  <c r="F199" i="3"/>
  <c r="L252" i="1"/>
  <c r="G282" i="3" s="1"/>
  <c r="F282" i="3"/>
  <c r="L266" i="1"/>
  <c r="G296" i="3" s="1"/>
  <c r="F296" i="3"/>
  <c r="L210" i="1"/>
  <c r="G240" i="3" s="1"/>
  <c r="F240" i="3"/>
  <c r="L224" i="1"/>
  <c r="G254" i="3" s="1"/>
  <c r="F254" i="3"/>
  <c r="L168" i="1"/>
  <c r="G198" i="3" s="1"/>
  <c r="F198" i="3"/>
  <c r="L153" i="1"/>
  <c r="G183" i="3" s="1"/>
  <c r="F183" i="3"/>
  <c r="L261" i="1"/>
  <c r="G291" i="3" s="1"/>
  <c r="F291" i="3"/>
  <c r="L250" i="1"/>
  <c r="G280" i="3" s="1"/>
  <c r="F280" i="3"/>
  <c r="L208" i="1"/>
  <c r="G238" i="3" s="1"/>
  <c r="F238" i="3"/>
  <c r="L180" i="1"/>
  <c r="G210" i="3" s="1"/>
  <c r="F210" i="3"/>
  <c r="L82" i="1"/>
  <c r="G112" i="3" s="1"/>
  <c r="F112" i="3"/>
  <c r="L54" i="1"/>
  <c r="G84" i="3" s="1"/>
  <c r="F84" i="3"/>
  <c r="L179" i="1"/>
  <c r="G209" i="3" s="1"/>
  <c r="F209" i="3"/>
  <c r="L135" i="1"/>
  <c r="G165" i="3" s="1"/>
  <c r="F165" i="3"/>
  <c r="L93" i="1"/>
  <c r="G123" i="3" s="1"/>
  <c r="F123" i="3"/>
  <c r="L64" i="1"/>
  <c r="G94" i="3" s="1"/>
  <c r="F94" i="3"/>
  <c r="L106" i="1"/>
  <c r="G136" i="3" s="1"/>
  <c r="F136" i="3"/>
  <c r="L110" i="1"/>
  <c r="G140" i="3" s="1"/>
  <c r="F140" i="3"/>
  <c r="L81" i="1"/>
  <c r="G111" i="3" s="1"/>
  <c r="F111" i="3"/>
  <c r="L263" i="1"/>
  <c r="G293" i="3" s="1"/>
  <c r="F293" i="3"/>
  <c r="L204" i="1"/>
  <c r="G234" i="3" s="1"/>
  <c r="F234" i="3"/>
  <c r="L220" i="1"/>
  <c r="G250" i="3" s="1"/>
  <c r="F250" i="3"/>
  <c r="L245" i="1"/>
  <c r="G275" i="3" s="1"/>
  <c r="F275" i="3"/>
  <c r="L125" i="1"/>
  <c r="G155" i="3" s="1"/>
  <c r="F155" i="3"/>
  <c r="L85" i="1"/>
  <c r="G115" i="3" s="1"/>
  <c r="F115" i="3"/>
  <c r="L68" i="1"/>
  <c r="G98" i="3" s="1"/>
  <c r="F98" i="3"/>
  <c r="L267" i="1"/>
  <c r="G297" i="3" s="1"/>
  <c r="F297" i="3"/>
  <c r="L83" i="1"/>
  <c r="G113" i="3" s="1"/>
  <c r="F113" i="3"/>
  <c r="L236" i="1"/>
  <c r="G266" i="3" s="1"/>
  <c r="F266" i="3"/>
  <c r="L155" i="1"/>
  <c r="G185" i="3" s="1"/>
  <c r="F185" i="3"/>
  <c r="L96" i="1"/>
  <c r="G126" i="3" s="1"/>
  <c r="F126" i="3"/>
  <c r="L53" i="1"/>
  <c r="G83" i="3" s="1"/>
  <c r="F83" i="3"/>
  <c r="L280" i="1"/>
  <c r="G310" i="3" s="1"/>
  <c r="F310" i="3"/>
  <c r="L260" i="1"/>
  <c r="G290" i="3" s="1"/>
  <c r="F290" i="3"/>
  <c r="L193" i="1"/>
  <c r="G223" i="3" s="1"/>
  <c r="F223" i="3"/>
  <c r="L183" i="1"/>
  <c r="G213" i="3" s="1"/>
  <c r="F213" i="3"/>
  <c r="L144" i="1"/>
  <c r="G174" i="3" s="1"/>
  <c r="F174" i="3"/>
  <c r="L277" i="1"/>
  <c r="G307" i="3" s="1"/>
  <c r="F307" i="3"/>
  <c r="L232" i="1"/>
  <c r="G262" i="3" s="1"/>
  <c r="F262" i="3"/>
  <c r="L212" i="1"/>
  <c r="G242" i="3" s="1"/>
  <c r="F242" i="3"/>
  <c r="L166" i="1"/>
  <c r="G196" i="3" s="1"/>
  <c r="F196" i="3"/>
  <c r="L161" i="1"/>
  <c r="G191" i="3" s="1"/>
  <c r="F191" i="3"/>
  <c r="L273" i="1"/>
  <c r="G303" i="3" s="1"/>
  <c r="F303" i="3"/>
  <c r="L244" i="1"/>
  <c r="G274" i="3" s="1"/>
  <c r="F274" i="3"/>
  <c r="L213" i="1"/>
  <c r="G243" i="3" s="1"/>
  <c r="F243" i="3"/>
  <c r="L197" i="1"/>
  <c r="G227" i="3" s="1"/>
  <c r="F227" i="3"/>
  <c r="L152" i="1"/>
  <c r="G182" i="3" s="1"/>
  <c r="F182" i="3"/>
  <c r="L254" i="1"/>
  <c r="G284" i="3" s="1"/>
  <c r="F284" i="3"/>
  <c r="L218" i="1"/>
  <c r="G248" i="3" s="1"/>
  <c r="F248" i="3"/>
  <c r="L177" i="1"/>
  <c r="G207" i="3" s="1"/>
  <c r="F207" i="3"/>
  <c r="L269" i="1"/>
  <c r="G299" i="3" s="1"/>
  <c r="F299" i="3"/>
  <c r="L259" i="1"/>
  <c r="G289" i="3" s="1"/>
  <c r="F289" i="3"/>
  <c r="L187" i="1"/>
  <c r="G217" i="3" s="1"/>
  <c r="F217" i="3"/>
  <c r="L178" i="1"/>
  <c r="G208" i="3" s="1"/>
  <c r="F208" i="3"/>
  <c r="L99" i="1"/>
  <c r="G129" i="3" s="1"/>
  <c r="F129" i="3"/>
  <c r="L127" i="1"/>
  <c r="G157" i="3" s="1"/>
  <c r="F157" i="3"/>
  <c r="L98" i="1"/>
  <c r="G128" i="3" s="1"/>
  <c r="F128" i="3"/>
  <c r="N45" i="3"/>
  <c r="T15" i="1"/>
  <c r="O45" i="3" s="1"/>
  <c r="T244" i="1"/>
  <c r="O274" i="3" s="1"/>
  <c r="L149" i="1"/>
  <c r="T13" i="1"/>
  <c r="O43" i="3" s="1"/>
  <c r="W234" i="1"/>
  <c r="T113" i="1"/>
  <c r="O143" i="3" s="1"/>
  <c r="T278" i="1"/>
  <c r="O308" i="3" s="1"/>
  <c r="F53" i="3"/>
  <c r="T2" i="1"/>
  <c r="O32" i="3" s="1"/>
  <c r="W117" i="1"/>
  <c r="T282" i="1"/>
  <c r="O312" i="3" s="1"/>
  <c r="W215" i="1"/>
  <c r="T239" i="1"/>
  <c r="O269" i="3" s="1"/>
  <c r="W145" i="1"/>
  <c r="W230" i="1"/>
  <c r="W41" i="1"/>
  <c r="T71" i="1"/>
  <c r="O101" i="3" s="1"/>
  <c r="T238" i="1"/>
  <c r="O268" i="3" s="1"/>
  <c r="W62" i="1"/>
  <c r="F81" i="3"/>
  <c r="F41" i="3"/>
  <c r="L154" i="1"/>
  <c r="G184" i="3" s="1"/>
  <c r="L281" i="1"/>
  <c r="W267" i="1"/>
  <c r="T211" i="1"/>
  <c r="O241" i="3" s="1"/>
  <c r="T43" i="1"/>
  <c r="O73" i="3" s="1"/>
  <c r="W281" i="1"/>
  <c r="W57" i="1"/>
  <c r="N71" i="3"/>
  <c r="T96" i="1"/>
  <c r="O126" i="3" s="1"/>
  <c r="T252" i="1"/>
  <c r="O282" i="3" s="1"/>
  <c r="T82" i="1"/>
  <c r="O112" i="3" s="1"/>
  <c r="W28" i="1"/>
  <c r="W127" i="1"/>
  <c r="W169" i="1"/>
  <c r="W272" i="1"/>
  <c r="W166" i="1"/>
  <c r="W280" i="1"/>
  <c r="W104" i="1"/>
  <c r="W218" i="1"/>
  <c r="W208" i="1"/>
  <c r="W34" i="1"/>
  <c r="T84" i="1"/>
  <c r="O114" i="3" s="1"/>
  <c r="W13" i="1"/>
  <c r="W173" i="1"/>
  <c r="W221" i="1"/>
  <c r="T152" i="1"/>
  <c r="O182" i="3" s="1"/>
  <c r="W190" i="1"/>
  <c r="V227" i="1"/>
  <c r="W192" i="1"/>
  <c r="F58" i="3"/>
  <c r="W159" i="1"/>
  <c r="T210" i="1"/>
  <c r="O240" i="3" s="1"/>
  <c r="T136" i="1"/>
  <c r="O166" i="3" s="1"/>
  <c r="T279" i="1"/>
  <c r="O309" i="3" s="1"/>
  <c r="W135" i="1"/>
  <c r="T110" i="1"/>
  <c r="O140" i="3" s="1"/>
  <c r="L79" i="1"/>
  <c r="G109" i="3" s="1"/>
  <c r="W90" i="1"/>
  <c r="T27" i="1"/>
  <c r="O57" i="3" s="1"/>
  <c r="L163" i="1"/>
  <c r="G193" i="3" s="1"/>
  <c r="W178" i="1"/>
  <c r="W271" i="1"/>
  <c r="W265" i="1"/>
  <c r="W239" i="1"/>
  <c r="L124" i="1"/>
  <c r="G154" i="3" s="1"/>
  <c r="L139" i="1"/>
  <c r="G169" i="3" s="1"/>
  <c r="L70" i="1"/>
  <c r="G100" i="3" s="1"/>
  <c r="W106" i="1"/>
  <c r="T40" i="1"/>
  <c r="O70" i="3" s="1"/>
  <c r="W111" i="1"/>
  <c r="W199" i="1"/>
  <c r="L253" i="1"/>
  <c r="G283" i="3" s="1"/>
  <c r="T209" i="1"/>
  <c r="O239" i="3" s="1"/>
  <c r="T158" i="1"/>
  <c r="O188" i="3" s="1"/>
  <c r="V137" i="1"/>
  <c r="L129" i="1"/>
  <c r="G159" i="3" s="1"/>
  <c r="W274" i="1"/>
  <c r="W262" i="1"/>
  <c r="T168" i="1"/>
  <c r="O198" i="3" s="1"/>
  <c r="L189" i="1"/>
  <c r="G219" i="3" s="1"/>
  <c r="T208" i="1"/>
  <c r="O238" i="3" s="1"/>
  <c r="T111" i="1"/>
  <c r="O141" i="3" s="1"/>
  <c r="T274" i="1"/>
  <c r="O304" i="3" s="1"/>
  <c r="T102" i="1"/>
  <c r="O132" i="3" s="1"/>
  <c r="W200" i="1"/>
  <c r="T171" i="1"/>
  <c r="O201" i="3" s="1"/>
  <c r="T226" i="1"/>
  <c r="O256" i="3" s="1"/>
  <c r="T266" i="1"/>
  <c r="O296" i="3" s="1"/>
  <c r="T185" i="1"/>
  <c r="O215" i="3" s="1"/>
  <c r="T265" i="1"/>
  <c r="O295" i="3" s="1"/>
  <c r="W105" i="1"/>
  <c r="W252" i="1"/>
  <c r="W27" i="1"/>
  <c r="W210" i="1"/>
  <c r="W223" i="1"/>
  <c r="W158" i="1"/>
  <c r="W181" i="1"/>
  <c r="W89" i="1"/>
  <c r="N50" i="3"/>
  <c r="T117" i="1"/>
  <c r="O147" i="3" s="1"/>
  <c r="W198" i="1"/>
  <c r="W268" i="1"/>
  <c r="W185" i="1"/>
  <c r="T125" i="1"/>
  <c r="O155" i="3" s="1"/>
  <c r="T264" i="1"/>
  <c r="O294" i="3" s="1"/>
  <c r="W226" i="1"/>
  <c r="T254" i="1"/>
  <c r="O284" i="3" s="1"/>
  <c r="W263" i="1"/>
  <c r="L275" i="1"/>
  <c r="G305" i="3" s="1"/>
  <c r="L211" i="1"/>
  <c r="G241" i="3" s="1"/>
  <c r="L42" i="1"/>
  <c r="G72" i="3" s="1"/>
  <c r="F39" i="3"/>
  <c r="F43" i="3"/>
  <c r="L176" i="1"/>
  <c r="G206" i="3" s="1"/>
  <c r="F67" i="3"/>
  <c r="V247" i="1"/>
  <c r="L225" i="1"/>
  <c r="G255" i="3" s="1"/>
  <c r="L120" i="1"/>
  <c r="G150" i="3" s="1"/>
  <c r="L205" i="1"/>
  <c r="G235" i="3" s="1"/>
  <c r="V146" i="1"/>
  <c r="F59" i="3"/>
  <c r="F42" i="3"/>
  <c r="L25" i="1"/>
  <c r="G55" i="3" s="1"/>
  <c r="V51" i="1"/>
  <c r="T186" i="1"/>
  <c r="O216" i="3" s="1"/>
  <c r="T22" i="1"/>
  <c r="O52" i="3" s="1"/>
  <c r="W242" i="1"/>
  <c r="T201" i="1"/>
  <c r="O231" i="3" s="1"/>
  <c r="T262" i="1"/>
  <c r="O292" i="3" s="1"/>
  <c r="T228" i="1"/>
  <c r="O258" i="3" s="1"/>
  <c r="T206" i="1"/>
  <c r="O236" i="3" s="1"/>
  <c r="W144" i="1"/>
  <c r="T69" i="1"/>
  <c r="O99" i="3" s="1"/>
  <c r="W254" i="1"/>
  <c r="W195" i="1"/>
  <c r="W278" i="1"/>
  <c r="T219" i="1"/>
  <c r="O249" i="3" s="1"/>
  <c r="W266" i="1"/>
  <c r="T14" i="1"/>
  <c r="O44" i="3" s="1"/>
  <c r="T224" i="1"/>
  <c r="O254" i="3" s="1"/>
  <c r="T42" i="1"/>
  <c r="O72" i="3" s="1"/>
  <c r="W245" i="1"/>
  <c r="T212" i="1"/>
  <c r="O242" i="3" s="1"/>
  <c r="T229" i="1"/>
  <c r="O259" i="3" s="1"/>
  <c r="W138" i="1"/>
  <c r="W84" i="1"/>
  <c r="W152" i="1"/>
  <c r="T215" i="1"/>
  <c r="O245" i="3" s="1"/>
  <c r="W110" i="1"/>
  <c r="W147" i="1"/>
  <c r="W279" i="1"/>
  <c r="T237" i="1"/>
  <c r="O267" i="3" s="1"/>
  <c r="W273" i="1"/>
  <c r="W251" i="1"/>
  <c r="W168" i="1"/>
  <c r="T139" i="1"/>
  <c r="O169" i="3" s="1"/>
  <c r="N38" i="3"/>
  <c r="T92" i="1"/>
  <c r="O122" i="3" s="1"/>
  <c r="W75" i="1"/>
  <c r="T181" i="1"/>
  <c r="O211" i="3" s="1"/>
  <c r="W20" i="1"/>
  <c r="W167" i="1"/>
  <c r="T37" i="1"/>
  <c r="O67" i="3" s="1"/>
  <c r="W238" i="1"/>
  <c r="W146" i="1"/>
  <c r="W149" i="1"/>
  <c r="W176" i="1"/>
  <c r="T159" i="1"/>
  <c r="O189" i="3" s="1"/>
  <c r="W204" i="1"/>
  <c r="W253" i="1"/>
  <c r="W231" i="1"/>
  <c r="T188" i="1"/>
  <c r="O218" i="3" s="1"/>
  <c r="W237" i="1"/>
  <c r="T163" i="1"/>
  <c r="O193" i="3" s="1"/>
  <c r="W160" i="1"/>
  <c r="W182" i="1"/>
  <c r="T232" i="1"/>
  <c r="O262" i="3" s="1"/>
  <c r="T196" i="1"/>
  <c r="O226" i="3" s="1"/>
  <c r="W216" i="1"/>
  <c r="W78" i="1"/>
  <c r="T267" i="1"/>
  <c r="O297" i="3" s="1"/>
  <c r="F56" i="3"/>
  <c r="F51" i="3"/>
  <c r="V26" i="1"/>
  <c r="L92" i="1"/>
  <c r="G122" i="3" s="1"/>
  <c r="V145" i="1"/>
  <c r="L148" i="1"/>
  <c r="G178" i="3" s="1"/>
  <c r="V31" i="1"/>
  <c r="L71" i="1"/>
  <c r="G101" i="3" s="1"/>
  <c r="V175" i="1"/>
  <c r="V160" i="1"/>
  <c r="V186" i="1"/>
  <c r="L282" i="1"/>
  <c r="G312" i="3" s="1"/>
  <c r="F69" i="3"/>
  <c r="V190" i="1"/>
  <c r="V246" i="1"/>
  <c r="V194" i="1"/>
  <c r="V258" i="1"/>
  <c r="V77" i="1"/>
  <c r="L272" i="1"/>
  <c r="G302" i="3" s="1"/>
  <c r="V221" i="1"/>
  <c r="V271" i="1"/>
  <c r="V174" i="1"/>
  <c r="L162" i="1"/>
  <c r="G192" i="3" s="1"/>
  <c r="V203" i="1"/>
  <c r="L265" i="1"/>
  <c r="G295" i="3" s="1"/>
  <c r="V256" i="1"/>
  <c r="V78" i="1"/>
  <c r="V86" i="1"/>
  <c r="V147" i="1"/>
  <c r="V165" i="1"/>
  <c r="V231" i="1"/>
  <c r="L278" i="1"/>
  <c r="G308" i="3" s="1"/>
  <c r="V63" i="1"/>
  <c r="V173" i="1"/>
  <c r="V268" i="1"/>
  <c r="V240" i="1"/>
  <c r="V21" i="1"/>
  <c r="L207" i="1"/>
  <c r="G237" i="3" s="1"/>
  <c r="L264" i="1"/>
  <c r="G294" i="3" s="1"/>
  <c r="L223" i="1"/>
  <c r="G253" i="3" s="1"/>
  <c r="L156" i="1"/>
  <c r="G186" i="3" s="1"/>
  <c r="L142" i="1"/>
  <c r="G172" i="3" s="1"/>
  <c r="L270" i="1"/>
  <c r="G300" i="3" s="1"/>
  <c r="V241" i="1"/>
  <c r="L235" i="1"/>
  <c r="G265" i="3" s="1"/>
  <c r="L188" i="1"/>
  <c r="G218" i="3" s="1"/>
  <c r="L228" i="1"/>
  <c r="G258" i="3" s="1"/>
  <c r="V13" i="1"/>
  <c r="V274" i="1"/>
  <c r="L167" i="1"/>
  <c r="G197" i="3" s="1"/>
  <c r="L255" i="1"/>
  <c r="G285" i="3" s="1"/>
  <c r="L196" i="1"/>
  <c r="G226" i="3" s="1"/>
  <c r="L239" i="1"/>
  <c r="G269" i="3" s="1"/>
  <c r="L172" i="1"/>
  <c r="G202" i="3" s="1"/>
  <c r="V158" i="1"/>
  <c r="V199" i="1"/>
  <c r="L157" i="1"/>
  <c r="G187" i="3" s="1"/>
  <c r="L182" i="1"/>
  <c r="G212" i="3" s="1"/>
  <c r="L209" i="1"/>
  <c r="G239" i="3" s="1"/>
  <c r="L233" i="1"/>
  <c r="G263" i="3" s="1"/>
  <c r="L249" i="1"/>
  <c r="G279" i="3" s="1"/>
  <c r="V12" i="1"/>
  <c r="L192" i="1"/>
  <c r="G222" i="3" s="1"/>
  <c r="L202" i="1"/>
  <c r="G232" i="3" s="1"/>
  <c r="L230" i="1"/>
  <c r="G260" i="3" s="1"/>
  <c r="V229" i="1"/>
  <c r="V184" i="1"/>
  <c r="L234" i="1"/>
  <c r="G264" i="3" s="1"/>
  <c r="L151" i="1"/>
  <c r="G181" i="3" s="1"/>
  <c r="F38" i="3"/>
  <c r="V206" i="1"/>
  <c r="V276" i="1"/>
  <c r="V170" i="1"/>
  <c r="V198" i="1"/>
  <c r="V48" i="1"/>
  <c r="L56" i="1"/>
  <c r="G86" i="3" s="1"/>
  <c r="V226" i="1"/>
  <c r="L113" i="1"/>
  <c r="G143" i="3" s="1"/>
  <c r="V11" i="1"/>
  <c r="V91" i="1"/>
  <c r="L84" i="1"/>
  <c r="G114" i="3" s="1"/>
  <c r="V262" i="1"/>
  <c r="V257" i="1"/>
  <c r="V123" i="1"/>
  <c r="V171" i="1"/>
  <c r="W43" i="1"/>
  <c r="V67" i="1"/>
  <c r="V22" i="1"/>
  <c r="V35" i="1"/>
  <c r="W14" i="1"/>
  <c r="V107" i="1"/>
  <c r="W56" i="1"/>
  <c r="V52" i="1"/>
  <c r="V24" i="1"/>
  <c r="V73" i="1"/>
  <c r="V100" i="1"/>
  <c r="V38" i="1"/>
  <c r="V9" i="1"/>
  <c r="V116" i="1"/>
  <c r="V214" i="1"/>
  <c r="V143" i="1"/>
  <c r="T140" i="1"/>
  <c r="O170" i="3" s="1"/>
  <c r="V222" i="1"/>
  <c r="V185" i="1"/>
  <c r="L43" i="1"/>
  <c r="G73" i="3" s="1"/>
  <c r="V248" i="1"/>
  <c r="V164" i="1"/>
  <c r="V200" i="1"/>
  <c r="V215" i="1"/>
  <c r="W42" i="1"/>
  <c r="V65" i="1"/>
  <c r="V6" i="1"/>
  <c r="V117" i="1"/>
  <c r="V5" i="1"/>
  <c r="W112" i="1"/>
  <c r="V59" i="1"/>
  <c r="W70" i="1"/>
  <c r="W113" i="1"/>
  <c r="V122" i="1"/>
  <c r="V39" i="1"/>
  <c r="V75" i="1"/>
  <c r="W29" i="1"/>
  <c r="V32" i="1"/>
  <c r="V132" i="1"/>
  <c r="V88" i="1"/>
  <c r="V119" i="1"/>
  <c r="V130" i="1"/>
  <c r="V94" i="1"/>
  <c r="W85" i="1"/>
  <c r="F44" i="3"/>
  <c r="V8" i="1"/>
  <c r="V18" i="1"/>
  <c r="V37" i="1"/>
  <c r="V140" i="1"/>
  <c r="G33" i="3"/>
  <c r="V3" i="1"/>
  <c r="V46" i="1"/>
  <c r="V29" i="1"/>
  <c r="V121" i="1"/>
  <c r="V30" i="1"/>
  <c r="V47" i="1"/>
  <c r="U58" i="3"/>
  <c r="V10" i="1"/>
  <c r="V40" i="1"/>
  <c r="V103" i="1"/>
  <c r="V20" i="1"/>
  <c r="T112" i="1"/>
  <c r="O142" i="3" s="1"/>
  <c r="L15" i="1"/>
  <c r="G45" i="3" s="1"/>
  <c r="W99" i="1"/>
  <c r="V23" i="1"/>
  <c r="V19" i="1"/>
  <c r="M73" i="3"/>
  <c r="V62" i="1"/>
  <c r="T98" i="1"/>
  <c r="O128" i="3" s="1"/>
  <c r="V133" i="1"/>
  <c r="V102" i="1"/>
  <c r="V27" i="1"/>
  <c r="W126" i="1"/>
  <c r="V61" i="1"/>
  <c r="V76" i="1"/>
  <c r="V87" i="1"/>
  <c r="V41" i="1"/>
  <c r="T126" i="1"/>
  <c r="O156" i="3" s="1"/>
  <c r="V109" i="1"/>
  <c r="V72" i="1"/>
  <c r="V60" i="1"/>
  <c r="V50" i="1"/>
  <c r="M45" i="3"/>
  <c r="V89" i="1"/>
  <c r="V4" i="1"/>
  <c r="V44" i="1"/>
  <c r="W140" i="1"/>
  <c r="W98" i="1"/>
  <c r="M72" i="3"/>
  <c r="W15" i="1"/>
  <c r="U72" i="3"/>
  <c r="G66" i="3"/>
  <c r="V36" i="1"/>
  <c r="V90" i="1"/>
  <c r="V28" i="1"/>
  <c r="V101" i="1"/>
  <c r="L57" i="1"/>
  <c r="G87" i="3" s="1"/>
  <c r="V17" i="1"/>
  <c r="V115" i="1"/>
  <c r="V95" i="1"/>
  <c r="V136" i="1"/>
  <c r="V33" i="1"/>
  <c r="G64" i="3"/>
  <c r="V34" i="1"/>
  <c r="W141" i="1"/>
  <c r="V14" i="1"/>
  <c r="M44" i="3"/>
  <c r="V16" i="1"/>
  <c r="AG2" i="1"/>
  <c r="V82" i="1" l="1"/>
  <c r="V191" i="1"/>
  <c r="V277" i="1"/>
  <c r="V219" i="1"/>
  <c r="V224" i="1"/>
  <c r="V232" i="1"/>
  <c r="V85" i="1"/>
  <c r="V197" i="1"/>
  <c r="V181" i="1"/>
  <c r="V68" i="1"/>
  <c r="V168" i="1"/>
  <c r="V213" i="1"/>
  <c r="V110" i="1"/>
  <c r="V178" i="1"/>
  <c r="V53" i="1"/>
  <c r="V212" i="1"/>
  <c r="V155" i="1"/>
  <c r="V279" i="1"/>
  <c r="V187" i="1"/>
  <c r="V183" i="1"/>
  <c r="V64" i="1"/>
  <c r="V266" i="1"/>
  <c r="V169" i="1"/>
  <c r="V263" i="1"/>
  <c r="V208" i="1"/>
  <c r="V96" i="1"/>
  <c r="V273" i="1"/>
  <c r="V250" i="1"/>
  <c r="V126" i="1"/>
  <c r="V204" i="1"/>
  <c r="V259" i="1"/>
  <c r="V99" i="1"/>
  <c r="V69" i="1"/>
  <c r="V179" i="1"/>
  <c r="V166" i="1"/>
  <c r="V152" i="1"/>
  <c r="V177" i="1"/>
  <c r="V245" i="1"/>
  <c r="V269" i="1"/>
  <c r="V237" i="1"/>
  <c r="V220" i="1"/>
  <c r="V55" i="1"/>
  <c r="V218" i="1"/>
  <c r="V127" i="1"/>
  <c r="V98" i="1"/>
  <c r="V153" i="1"/>
  <c r="V193" i="1"/>
  <c r="V261" i="1"/>
  <c r="V97" i="1"/>
  <c r="V180" i="1"/>
  <c r="V210" i="1"/>
  <c r="V125" i="1"/>
  <c r="V106" i="1"/>
  <c r="V252" i="1"/>
  <c r="V254" i="1"/>
  <c r="V93" i="1"/>
  <c r="V83" i="1"/>
  <c r="V244" i="1"/>
  <c r="V251" i="1"/>
  <c r="V135" i="1"/>
  <c r="V195" i="1"/>
  <c r="V267" i="1"/>
  <c r="V238" i="1"/>
  <c r="V280" i="1"/>
  <c r="V161" i="1"/>
  <c r="V81" i="1"/>
  <c r="V141" i="1"/>
  <c r="V112" i="1"/>
  <c r="V111" i="1"/>
  <c r="V144" i="1"/>
  <c r="V236" i="1"/>
  <c r="V54" i="1"/>
  <c r="V260" i="1"/>
  <c r="V149" i="1"/>
  <c r="G179" i="3"/>
  <c r="V281" i="1"/>
  <c r="G311" i="3"/>
  <c r="V154" i="1"/>
  <c r="V253" i="1"/>
  <c r="V139" i="1"/>
  <c r="V70" i="1"/>
  <c r="V79" i="1"/>
  <c r="V282" i="1"/>
  <c r="V163" i="1"/>
  <c r="V124" i="1"/>
  <c r="V148" i="1"/>
  <c r="V189" i="1"/>
  <c r="V129" i="1"/>
  <c r="V25" i="1"/>
  <c r="V162" i="1"/>
  <c r="V42" i="1"/>
  <c r="V275" i="1"/>
  <c r="V211" i="1"/>
  <c r="V205" i="1"/>
  <c r="V120" i="1"/>
  <c r="V176" i="1"/>
  <c r="V225" i="1"/>
  <c r="V71" i="1"/>
  <c r="V272" i="1"/>
  <c r="V92" i="1"/>
  <c r="V43" i="1"/>
  <c r="V265" i="1"/>
  <c r="V113" i="1"/>
  <c r="V196" i="1"/>
  <c r="V264" i="1"/>
  <c r="V255" i="1"/>
  <c r="V270" i="1"/>
  <c r="V202" i="1"/>
  <c r="V278" i="1"/>
  <c r="V207" i="1"/>
  <c r="V167" i="1"/>
  <c r="V172" i="1"/>
  <c r="V233" i="1"/>
  <c r="V235" i="1"/>
  <c r="V156" i="1"/>
  <c r="V249" i="1"/>
  <c r="V142" i="1"/>
  <c r="V239" i="1"/>
  <c r="V182" i="1"/>
  <c r="V192" i="1"/>
  <c r="V234" i="1"/>
  <c r="V228" i="1"/>
  <c r="V223" i="1"/>
  <c r="V151" i="1"/>
  <c r="V230" i="1"/>
  <c r="V209" i="1"/>
  <c r="V188" i="1"/>
  <c r="V157" i="1"/>
  <c r="V56" i="1"/>
  <c r="V84" i="1"/>
  <c r="V57" i="1"/>
  <c r="V15" i="1"/>
  <c r="AB32" i="3"/>
  <c r="AC32" i="3"/>
  <c r="W32" i="3"/>
  <c r="X32" i="3"/>
  <c r="Z2" i="1" l="1"/>
  <c r="Y32" i="3" s="1"/>
  <c r="D32" i="3" l="1"/>
  <c r="O21" i="3" l="1"/>
  <c r="AA15" i="3"/>
  <c r="Z18" i="3"/>
  <c r="Z17" i="3"/>
  <c r="AA14" i="3"/>
  <c r="AA18" i="3"/>
  <c r="AA17" i="3"/>
  <c r="AA19" i="3"/>
  <c r="AA21" i="3"/>
  <c r="Z21" i="3"/>
  <c r="Z15" i="3"/>
  <c r="Z14" i="3"/>
  <c r="AA20" i="3"/>
  <c r="Z19" i="3"/>
  <c r="AA16" i="3"/>
  <c r="AA13" i="3"/>
  <c r="Z16" i="3"/>
  <c r="Z20" i="3"/>
  <c r="Z13" i="3"/>
  <c r="AC21" i="3"/>
  <c r="J20" i="3"/>
  <c r="T19" i="3"/>
  <c r="AB18" i="3"/>
  <c r="N18" i="3"/>
  <c r="W17" i="3"/>
  <c r="E17" i="3"/>
  <c r="D20" i="3"/>
  <c r="K19" i="3"/>
  <c r="AB21" i="3"/>
  <c r="N21" i="3"/>
  <c r="I20" i="3"/>
  <c r="S19" i="3"/>
  <c r="L18" i="3"/>
  <c r="V17" i="3"/>
  <c r="D17" i="3"/>
  <c r="U20" i="3"/>
  <c r="L21" i="3"/>
  <c r="W20" i="3"/>
  <c r="H20" i="3"/>
  <c r="R19" i="3"/>
  <c r="K18" i="3"/>
  <c r="U17" i="3"/>
  <c r="D16" i="3"/>
  <c r="I18" i="3"/>
  <c r="V21" i="3"/>
  <c r="P17" i="3"/>
  <c r="K21" i="3"/>
  <c r="V20" i="3"/>
  <c r="E20" i="3"/>
  <c r="Q19" i="3"/>
  <c r="J18" i="3"/>
  <c r="T17" i="3"/>
  <c r="J21" i="3"/>
  <c r="S17" i="3"/>
  <c r="E21" i="3"/>
  <c r="D18" i="3"/>
  <c r="I21" i="3"/>
  <c r="T20" i="3"/>
  <c r="AC19" i="3"/>
  <c r="O19" i="3"/>
  <c r="W18" i="3"/>
  <c r="H18" i="3"/>
  <c r="R17" i="3"/>
  <c r="W21" i="3"/>
  <c r="H21" i="3"/>
  <c r="S20" i="3"/>
  <c r="AB19" i="3"/>
  <c r="N19" i="3"/>
  <c r="V18" i="3"/>
  <c r="E18" i="3"/>
  <c r="Q17" i="3"/>
  <c r="R20" i="3"/>
  <c r="U21" i="3"/>
  <c r="D21" i="3"/>
  <c r="Q20" i="3"/>
  <c r="J19" i="3"/>
  <c r="T18" i="3"/>
  <c r="AC17" i="3"/>
  <c r="O17" i="3"/>
  <c r="N20" i="3"/>
  <c r="Q18" i="3"/>
  <c r="D19" i="3"/>
  <c r="T21" i="3"/>
  <c r="AC20" i="3"/>
  <c r="P20" i="3"/>
  <c r="I19" i="3"/>
  <c r="S18" i="3"/>
  <c r="AB17" i="3"/>
  <c r="N17" i="3"/>
  <c r="W19" i="3"/>
  <c r="Q21" i="3"/>
  <c r="V19" i="3"/>
  <c r="S21" i="3"/>
  <c r="AB20" i="3"/>
  <c r="O20" i="3"/>
  <c r="H19" i="3"/>
  <c r="R18" i="3"/>
  <c r="K17" i="3"/>
  <c r="R21" i="3"/>
  <c r="E19" i="3"/>
  <c r="J17" i="3"/>
  <c r="L20" i="3"/>
  <c r="P18" i="3"/>
  <c r="I17" i="3"/>
  <c r="P21" i="3"/>
  <c r="X20" i="3"/>
  <c r="K20" i="3"/>
  <c r="U19" i="3"/>
  <c r="AC18" i="3"/>
  <c r="O18" i="3"/>
  <c r="H17" i="3"/>
  <c r="P19" i="3"/>
  <c r="U18" i="3"/>
  <c r="X18" i="3"/>
  <c r="X19" i="3"/>
  <c r="X21" i="3"/>
  <c r="L19" i="3"/>
  <c r="L17" i="3"/>
  <c r="M20" i="3"/>
  <c r="M18" i="3"/>
  <c r="X17" i="3"/>
  <c r="Y20" i="3"/>
  <c r="M19" i="3"/>
  <c r="M21" i="3"/>
  <c r="Y17" i="3"/>
  <c r="Y18" i="3"/>
  <c r="F17" i="3"/>
  <c r="Y19" i="3"/>
  <c r="M17" i="3"/>
  <c r="F20" i="3"/>
  <c r="F18" i="3"/>
  <c r="G18" i="3"/>
  <c r="Y21" i="3"/>
  <c r="F19" i="3"/>
  <c r="G17" i="3"/>
  <c r="G21" i="3"/>
  <c r="G19" i="3"/>
  <c r="F21" i="3"/>
  <c r="G20" i="3"/>
  <c r="J16" i="3"/>
  <c r="AC16" i="3"/>
  <c r="AB16" i="3"/>
  <c r="Y16" i="3"/>
  <c r="X16" i="3"/>
  <c r="W16" i="3"/>
  <c r="V16" i="3"/>
  <c r="U16" i="3"/>
  <c r="T16" i="3"/>
  <c r="S16" i="3"/>
  <c r="R16" i="3"/>
  <c r="Q16" i="3"/>
  <c r="P16" i="3"/>
  <c r="O16" i="3"/>
  <c r="N16" i="3"/>
  <c r="M16" i="3"/>
  <c r="L16" i="3"/>
  <c r="K16" i="3"/>
  <c r="H16" i="3"/>
  <c r="E16" i="3"/>
  <c r="AC15" i="3"/>
  <c r="AB15" i="3"/>
  <c r="Y15" i="3"/>
  <c r="X15" i="3"/>
  <c r="W15" i="3"/>
  <c r="V15" i="3"/>
  <c r="U15" i="3"/>
  <c r="T15" i="3"/>
  <c r="S15" i="3"/>
  <c r="R15" i="3"/>
  <c r="Q15" i="3"/>
  <c r="P15" i="3"/>
  <c r="O15" i="3"/>
  <c r="M15" i="3"/>
  <c r="L15" i="3"/>
  <c r="K15" i="3"/>
  <c r="J15" i="3"/>
  <c r="E15" i="3"/>
  <c r="D15" i="3"/>
  <c r="AC14" i="3"/>
  <c r="AB14" i="3"/>
  <c r="Y14" i="3"/>
  <c r="X14" i="3"/>
  <c r="W14" i="3"/>
  <c r="O14" i="3"/>
  <c r="AC13" i="3"/>
  <c r="Y13" i="3"/>
  <c r="W13" i="3"/>
  <c r="O13" i="3"/>
  <c r="N15" i="3"/>
  <c r="V14" i="3"/>
  <c r="R14" i="3"/>
  <c r="P14" i="3"/>
  <c r="N14" i="3"/>
  <c r="D14" i="3"/>
  <c r="AB13" i="3"/>
  <c r="X13" i="3"/>
  <c r="V13" i="3"/>
  <c r="R13" i="3"/>
  <c r="P13" i="3"/>
  <c r="N13" i="3"/>
  <c r="D13" i="3"/>
  <c r="H15" i="3"/>
  <c r="I16" i="3"/>
  <c r="F15" i="3"/>
  <c r="G15" i="3"/>
  <c r="I15" i="3"/>
  <c r="F16" i="3"/>
  <c r="G16" i="3"/>
  <c r="B32" i="3"/>
  <c r="C32" i="3"/>
  <c r="E32" i="3"/>
  <c r="E14" i="3" s="1"/>
  <c r="H32" i="3"/>
  <c r="H14" i="3" s="1"/>
  <c r="J32" i="3"/>
  <c r="J14" i="3" s="1"/>
  <c r="L32" i="3"/>
  <c r="L14" i="3" s="1"/>
  <c r="T32" i="3"/>
  <c r="T14" i="3" s="1"/>
  <c r="Z22" i="3" l="1"/>
  <c r="O22" i="3"/>
  <c r="AC22" i="3"/>
  <c r="AB22" i="3"/>
  <c r="X22" i="3"/>
  <c r="Y22" i="3"/>
  <c r="D22" i="3"/>
  <c r="N22" i="3"/>
  <c r="R22" i="3"/>
  <c r="V22" i="3"/>
  <c r="W22" i="3"/>
  <c r="P22" i="3"/>
  <c r="H13" i="3"/>
  <c r="H22" i="3" s="1"/>
  <c r="L13" i="3"/>
  <c r="L22" i="3" s="1"/>
  <c r="T13" i="3"/>
  <c r="T22" i="3" s="1"/>
  <c r="E13" i="3"/>
  <c r="E22" i="3" s="1"/>
  <c r="J13" i="3"/>
  <c r="J22" i="3" s="1"/>
  <c r="S2" i="1" l="1"/>
  <c r="Q32" i="3" s="1"/>
  <c r="S32" i="3"/>
  <c r="Q2" i="1"/>
  <c r="K2" i="1"/>
  <c r="J2" i="1"/>
  <c r="I2" i="1"/>
  <c r="S14" i="3" l="1"/>
  <c r="S13" i="3"/>
  <c r="Q13" i="3"/>
  <c r="Q14" i="3"/>
  <c r="W2" i="1"/>
  <c r="K32" i="3"/>
  <c r="U32" i="3"/>
  <c r="M32" i="3"/>
  <c r="I32" i="3"/>
  <c r="L2" i="1"/>
  <c r="F32" i="3"/>
  <c r="Q22" i="3" l="1"/>
  <c r="AA22" i="3"/>
  <c r="S22" i="3"/>
  <c r="F14" i="3"/>
  <c r="F13" i="3"/>
  <c r="I14" i="3"/>
  <c r="I13" i="3"/>
  <c r="M14" i="3"/>
  <c r="M13" i="3"/>
  <c r="U14" i="3"/>
  <c r="U13" i="3"/>
  <c r="K14" i="3"/>
  <c r="K13" i="3"/>
  <c r="G32" i="3"/>
  <c r="F22" i="3" l="1"/>
  <c r="K22" i="3"/>
  <c r="I22" i="3"/>
  <c r="U22" i="3"/>
  <c r="M22" i="3"/>
  <c r="G14" i="3"/>
  <c r="G13" i="3"/>
  <c r="G22" i="3" l="1"/>
  <c r="V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tc={31F35F98-C8D4-4A67-9647-58414FEAAD2D}</author>
    <author>tc={619C28B1-2DC6-497A-A567-A52FCAA5F3D9}</author>
  </authors>
  <commentList>
    <comment ref="B124" authorId="0" shapeId="0" xr:uid="{31F35F98-C8D4-4A67-9647-58414FEAAD2D}">
      <text>
        <t>[Threaded comment]
Your version of Excel allows you to read this threaded comment; however, any edits to it will get removed if the file is opened in a newer version of Excel. Learn more: https://go.microsoft.com/fwlink/?linkid=870924
Comment:
    Reference not found</t>
      </text>
    </comment>
    <comment ref="AH269" authorId="1" shapeId="0" xr:uid="{619C28B1-2DC6-497A-A567-A52FCAA5F3D9}">
      <text>
        <t>[Threaded comment]
Your version of Excel allows you to read this threaded comment; however, any edits to it will get removed if the file is opened in a newer version of Excel. Learn more: https://go.microsoft.com/fwlink/?linkid=870924
Comment:
    3.3% AEP does not intersect with this site</t>
      </text>
    </comment>
  </commentList>
</comments>
</file>

<file path=xl/sharedStrings.xml><?xml version="1.0" encoding="utf-8"?>
<sst xmlns="http://schemas.openxmlformats.org/spreadsheetml/2006/main" count="3728" uniqueCount="1044">
  <si>
    <t>Summary Table</t>
  </si>
  <si>
    <t>East Hertfordshire Council</t>
  </si>
  <si>
    <t>Level 1 SFRA Local Plan Sites Assessment</t>
  </si>
  <si>
    <t>Fluvial Flood Zone Coverage</t>
  </si>
  <si>
    <t>FMfP - Surface Water Spatial Planning Present Day</t>
  </si>
  <si>
    <t>Risk of Flooding from Fluvial Climate Change</t>
  </si>
  <si>
    <t>FMfP - Surface Water Spatial Planning Climate Change</t>
  </si>
  <si>
    <t>Reservoir Flooding</t>
  </si>
  <si>
    <t>Flood Zone 1</t>
  </si>
  <si>
    <t>Flood Zone 2</t>
  </si>
  <si>
    <t>Flood Zone 3a</t>
  </si>
  <si>
    <t>Flood Zone 3b</t>
  </si>
  <si>
    <t>&lt; 0.1% AEP event (less than 1 in 1000-year)</t>
  </si>
  <si>
    <t>0.1% AEP event (1 in 1000-year)</t>
  </si>
  <si>
    <t>1% AEP event (1 in 100-year)</t>
  </si>
  <si>
    <t>3.3% AEP event (1 in 30-year)</t>
  </si>
  <si>
    <t>Flood Zones + climate change (additional risk)</t>
  </si>
  <si>
    <t>Functional floodplain + climate change (additional risk)</t>
  </si>
  <si>
    <t>1% AEP event plus 2070s Upper End Climate Change (additional risk)</t>
  </si>
  <si>
    <t>Reservoir Flood Maps Dry Day Extent</t>
  </si>
  <si>
    <t>Proposed Use</t>
  </si>
  <si>
    <t>Number of Sites</t>
  </si>
  <si>
    <t>Area (ha)</t>
  </si>
  <si>
    <t xml:space="preserve">No. 100% </t>
  </si>
  <si>
    <t>No.</t>
  </si>
  <si>
    <t>Residential</t>
  </si>
  <si>
    <t>Employment</t>
  </si>
  <si>
    <t>Mixed use</t>
  </si>
  <si>
    <t>Leisure</t>
  </si>
  <si>
    <t>Education</t>
  </si>
  <si>
    <t>Renewable energy</t>
  </si>
  <si>
    <t>Open space</t>
  </si>
  <si>
    <t>Oil refinery</t>
  </si>
  <si>
    <t>Unknown</t>
  </si>
  <si>
    <t>TOTAL</t>
  </si>
  <si>
    <t>Key</t>
  </si>
  <si>
    <t>The colour coding shows the highest risk element of the Flood Zone that is present on site and is not in itself an indication of whether the site should or shouldn’t be developed for flooding reason</t>
  </si>
  <si>
    <t>Functional floodplain plus climate change / Flood Zone 3a / Flood Zone 3a plus climate change</t>
  </si>
  <si>
    <t>Main Table</t>
  </si>
  <si>
    <t xml:space="preserve">Flood Zone 1 + Surface Water </t>
  </si>
  <si>
    <t>Unmodelled watercourse within 10m of site in Flood Zone 1?</t>
  </si>
  <si>
    <t>Risk of groundwater emergence (JBA Groundwater Map)</t>
  </si>
  <si>
    <t>Site Reference</t>
  </si>
  <si>
    <t>Site Name</t>
  </si>
  <si>
    <t>%</t>
  </si>
  <si>
    <t>Flood Risk Vulnerability Classification (NPPF)</t>
  </si>
  <si>
    <t>Level 1 Strategic Recommendation (see SFRA Report)</t>
  </si>
  <si>
    <t>Development Considerations</t>
  </si>
  <si>
    <t>Recommended Next Steps</t>
  </si>
  <si>
    <t>Council Comments</t>
  </si>
  <si>
    <t>N/A</t>
  </si>
  <si>
    <t xml:space="preserve">There is a risk of groundwater emergence to surface and subsurface assets. There is the possibility of groundwater emerging at the surface locally. </t>
  </si>
  <si>
    <t>More vulnerable</t>
  </si>
  <si>
    <t>Strategic Recommendation A</t>
  </si>
  <si>
    <t>Recommend for withdrawal if built development cannot avoid Flood Zone 3b. Site is at high risk of groundwater emergence.</t>
  </si>
  <si>
    <t>Development not permitted in Flood Zone 3b. Check whether site boundary can be redrawn or whether it may be possible to incorporate functional floodplain into site layout and design as open greenspace. This may be possible for sites where percentage area of functional floodplain is lower. Site should be withdrawn if these criteria cannot be met. A Level 2 SFRA may be required to assess further riskto assess further riskto inform this process.</t>
  </si>
  <si>
    <t>Flood Zone 3b intersects the site from east to west, adjoining Dolphin Way, compromising the obviious access point.  Area of medium flood risk (Flood Zone 2) lies along western edge of the site. There is also risk of surface water flood risk along the estern edge and in patches in the centre of the site. Significant groundwater emergence across central part of the site.</t>
  </si>
  <si>
    <t>Significant floodrisk concern from Flood Zone 3b- remove site unless access can avoid area of Flood Zone 3b. If Flood Zone 3b can be avoided, and site is progressed by the Council, A Level 2 SFRA will likely be required to assess further riskdue to distribution of the fluvial and surface water flood risk.</t>
  </si>
  <si>
    <t>No risk.</t>
  </si>
  <si>
    <t>Recommend for withdrawal if built development cannot avoid Flood Zone 3b.</t>
  </si>
  <si>
    <t>Flood Zone 3b and Flood Zone 3 runs along the north eastern edge of the site, only covering a small area of the site,  Approximately 70% of the eastern site parcel is within Flood Zone 2, and there is some areas of surface water flood risk within that area, but no flood risk on the western parcel, to west of Twyford Bury Lane.</t>
  </si>
  <si>
    <t>If the site is progressed by the Council for allocation, policy wording should direct buiilt development to the western parcel,  away from areas of flood risk. However, given the extent of fluvial flood risk on the eastern parcel, if this area of the site is progressed a Level 2 SFRA  will likely be required to assess further risk.</t>
  </si>
  <si>
    <t xml:space="preserve">There is a risk of emergence to subsurface assets, but surface manifestation of groundwater is unlikely. </t>
  </si>
  <si>
    <t>Strategic Recommendation B</t>
  </si>
  <si>
    <t>Level 2 SFRA required due to medium risk from fluvial sources (Flood Zone 2).</t>
  </si>
  <si>
    <t>Carry out Level 2 SFRA to further assess risk. A Level 2 SFRA may not be required for sites with a small percentage of the site shown to be at risk, depending on the spatial variability of risk, with risk being addressed through policy wording.</t>
  </si>
  <si>
    <t>Most of the site falls within Flood Zone 2, and  risk expands to cover nearly all of the site if the EA climate change allowance is taken into account, so a Level 2 SFRA is needed to assess risk.</t>
  </si>
  <si>
    <t>There is a risk of groundwater emergence to both surface and subsurface assets. Groundwater may emerge at significant rates and has the capacity to flow overland and/or pond within any topographic low spots.</t>
  </si>
  <si>
    <t>Part of proposed PROW falls within Flood Zone 3b (with a larger area affected when the climate change allowance is taken into account), Flood Zone 3a and surface water flood risk (3.3% AEP event and 1% AEP event). Half of the proposed residential site falls within Flood Zone 2, but the western part of the site adjacent to Rye Street is within Flood Zone 1.</t>
  </si>
  <si>
    <t xml:space="preserve">Built development should avoid Flood Zone 3b. If the remainder of the site is progressed by the Council for allocation, a Level 2 SFRA will likely be required to assess further risk due to the extent of Flood Zone 2. . </t>
  </si>
  <si>
    <t xml:space="preserve">Only small area to west of the site within Flood Zone 3b, but risk across site increases when taking account of the EA climate change allowance. Majority of the site, including access is within Flood Zone 2. Ground Water emergence is high and  there is a significant area of 3.3% AEP event surface water flood risk to the west of the site. </t>
  </si>
  <si>
    <t>Built development should avoid Flood Zone 3b. If the  remainder of the site is progressed by the Council for allocation, a Level 2 SFRA will be required to assess risk.</t>
  </si>
  <si>
    <t>No</t>
  </si>
  <si>
    <t>Level 2 SFRA required due to risk from surface water sources (3.3% AEP event).</t>
  </si>
  <si>
    <t>Level 2 SFRA required to further assess risk. A Level 2 SFRA may not be required depending on the spatial variation of risk, particularly for sites with a small percentage of the site shown to be at risk, and can be addressed through policy wording.</t>
  </si>
  <si>
    <t>Surface Water Flood risk (3.3% AEP event) along Apton Road, encroaching into the edge of the site, including the existing access to the car park. Small area 1% AEP event surface water flood risk to the north of the site and an area of 0.1% AEP event risk along the southern edge of the site.</t>
  </si>
  <si>
    <t>Given the surface water flood risk at the potential site access, if the site is progressed by the Council for allocation, a Level 2 SFRA will likely be required to assess risk.</t>
  </si>
  <si>
    <t>Yes</t>
  </si>
  <si>
    <t>Groundwater emergence is not likely.</t>
  </si>
  <si>
    <t>Less vulnerable</t>
  </si>
  <si>
    <t xml:space="preserve">Very minimal area of 3.3% AEP event surface water flood risk on eastern boundary. Small areas of 1% and 0.1% AEP event flood risk on eastern and southern boundaries, alongside small patches in the centre of the site, which increase marginally when the EA climate change allowance is taken into account. Built development could avoid these areas. </t>
  </si>
  <si>
    <t>If site is progressed by the Council for allocation, policy wording should direct built development away from areas of surface water flood risk.</t>
  </si>
  <si>
    <t>Significant areas of 3.3%, 1% and 0.1% AEP event surface water flood risk in the centrral and southern part of the site, including a flow path in eastern part of the site. Risk level increases when the EA climate change allowance is taken into account. Due to scale and distribution it may be difficult for built development to avoid these areas.</t>
  </si>
  <si>
    <t>Narrow strip of Flood Zone 3b along the eastern edge of the site. Flood Zone 2 extends further west covering appromimately a third of the site. There is risk of surface water flooding along the northern part of the site.High risk of groundwater emergence. Development in Flood Zone 3b could be avoided, but potential site access is likely to fall within the area of dlood zone 2, so warrants further investigation.</t>
  </si>
  <si>
    <t>Given that the access potentially lies within Flood Zone 2, if the site is progressed by the Council for allocation, a Level 2 SFRA may be required.</t>
  </si>
  <si>
    <t>Given that potential access could be affected by surface water flood risk, if the site is progressed by the Council for allocation, a Level 2 SFRA may be required to assess risk.</t>
  </si>
  <si>
    <t>The is a an area of  surface water flood risk along the western part of the site, which increases slightly when EA climate change allowance is included. but built development could avoid this area. However there is surface water flood risk along southern edge of site, along Thorley Lane East, which will likely affect access to the site.</t>
  </si>
  <si>
    <t>Small area of surface water flooding in a very small area in the north western part of the site and along southern boundary, which uncreases to a northern area of the site when EA climate change allowance is applied. However, proposed built development and access could avoid these areas. Only need a Level 2 SFRA if the access adjoins the A120 to the south or onto the roundabout which is at risk of surface water flooding, which increases when the climate change allowance is included.</t>
  </si>
  <si>
    <t>Level 2 SFRA required due to risk from surface water sources (3.3% AEP event). Site is at high risk of groundwater emergence.</t>
  </si>
  <si>
    <t>Small area of 3.3% AEP event and 1% AEP event surface water flood risk in the south eastern corner around the pond, surrounded by a slightly larger area of 0.1% AEP event flood risk. Risk increases if the EA climate change allowance is taken into account, but remains concentrated in the south east corner of the site so built development could potentially avoid that area.  There is also Groundwater flood risk on the south eastern part of the site.</t>
  </si>
  <si>
    <t xml:space="preserve">If the site is progressed by the Council for allocation, policy wording should direct built development away from areas of flood risk. </t>
  </si>
  <si>
    <t>3.3%, 1% and 0.1% AEP event Surface water flood risk along the southern and eastern boundary, following the path of the existing watercourse, alongside small pockets in the centre of the site Once the EA climate change allowance is included, the areas at risk expand marginally. Built development and access could potentially avoid these areas, but distribution of surface water flood risk in central and northern parts of the site may make this difficult.</t>
  </si>
  <si>
    <t xml:space="preserve">If site is progressed by the Council for allocation, policy wording should direct built development away from areas of surface water flood risk. Due to the distribution of flood risk pockets across the centre of the site a Level 2 SFRA may be required to assess risk.  </t>
  </si>
  <si>
    <t>Development not permitted in Flood Zone 3b. Check whether site boundary can be redrawn or whether it may be possible to incorporate functional floodplain into site layout and design as open greenspace. This may be possible for sites where percentage area of functional floodplain is lower. Site should be withdrawn if these criteria cannot be met. A Level 2 SFRA may be required to inform this process.</t>
  </si>
  <si>
    <t>Flood Zones 3b , 3a and 2 run along the western boundary of the site and also intersects across the southern part of the site, following a narrow, linear path along the watercourse, expanding when the EA climate change allowances are taken into account. Development should avoid Flood Zone 3b. The 3.3% and 1% AEP event surface water flood risk follows the same pattern and the 0.1% flow paths extend into the centre of the site, increasing wihen EA climate change allowances are taken into account. Given the site size, built development may be able avoid the areas of flood risk. However as the fluvial and surface water flow path runs across the site, dviding it into two parts, a Level 2 SFRA may be needed to assess the risk.</t>
  </si>
  <si>
    <t>Built development should avoid Flood Zone 3b. If  the remainder of the site is progressed by the Council for allocation, a Level 2 SFRA will likely be required to assess risk, due to the distribution of the fluvial and surface water flow across the site.</t>
  </si>
  <si>
    <t>Level 2 SFRA required due to future surface water risk (1% AEP event plus 2070s upper end climate change allowance).</t>
  </si>
  <si>
    <t xml:space="preserve">Level 2 SFRA required to further assess risk. A Level 2 SFRA may not be required depending on the spatial variation of risk, particularly for sites with a small percentage of the site shown to be at risk, and can be addressed through policy wording. </t>
  </si>
  <si>
    <t xml:space="preserve">Small pockets of 0.1% AEP event surface water flood risk at the south-eastern corner, and in the middle of the site. Area in south eastern cornern increases to a 1% AEP event risk when climate change is taken into account. Built development could avoid the areas of flood risk. A small area in south eastern part of the site is at risk of groundwater flooding.  </t>
  </si>
  <si>
    <t>If site is progressed by the Council for allocation, policy wording should direct built development away from areas of flood risk.</t>
  </si>
  <si>
    <t xml:space="preserve">All of the site is within Flood Zone 2 and parts of the site fall with Flood Zone 3a and are at risk of surface water flooding. Site allocated in the District Plan (2018) and  previously subject to a Level 2 SFRA as part of the District Plan process.  </t>
  </si>
  <si>
    <t xml:space="preserve">No action- site previously subject to a Level 2 SFRA and subsequently allocated in adopted District Plan (2018). A planning application for the site has been submitted. </t>
  </si>
  <si>
    <t>There is a large band of 0.1% AEP surface water flood risk that travels through the centre of the site. Within this band, there are also pockets of 1% AEP, and a very small amount of 3.3% AEP at the extreme southern part of the site. When considering future climate change risk, the 3.3% AEP risk increases, and extends further north to the centre of the site. The 1% AEP risk also increases, again through the centre of the site. Built development and access could potentially avoid the areas of flood risk, however the location of the flow path accross the site means it may be difficult to avoid.</t>
  </si>
  <si>
    <t xml:space="preserve">If site is progressed by the Council for allocation, a Level 2 SFRA will likely be required to assess risk due to the distribution of the surface water flow path across the site. </t>
  </si>
  <si>
    <t>Only tip of the south western corner of the site lies within Flood Zone 3b. There are also small patches of 3.3% AEP event surface water flood risk on the site, alongside larger strips of 1% AEP event and 0.1% AEP event flood risk on the western and south eastern edge of the site, which extend northwards into the centre of  the site. The EA climate change allowance increases the risk and the area affected slightly. Built development  could likely avoid these areas of the site. However, if access to the site has to be from the existing access on Hadham Road there is fluvial and surface water flood risk which needs further assessment, including an area of Flood Zone plus climate and 3.3% AEP event surface water flood risk. It will also need to ensure the access does not intesect with Flood Zone 3b, which should be avoided.</t>
  </si>
  <si>
    <t xml:space="preserve">Built development should avoid Flood Zone 3b. If the  remainder of the site is progressed by the Council for allocation, policy wording should direct built development away from areas of flood risk. However, if access proposals may require a Level 2 SFRA to assess risk. </t>
  </si>
  <si>
    <t>There is a pocket of 3.3% AEP surface water flood risk on the eastern edge of the site. Surrounding this risk, there is further 1%AEP surface water flood risk. Existing further through the centre of the site, through to the northern boundary, there is a 0.1% AEP surface water flood risk. 3.3% AEP, 1% AEP, and 0.1% AEP surface water flood risk also intersects largely with the main road adjacent to the site, which would be the presumed access point. The area where an access is seemingly marked has a very small amount of 3.3% AEP surface water flood risk. The risk on-site and at the access is increased, and extends when accounting for future changes due to climate change. Built development could potentially avoid the areas of risk within the site, however further assessment is likely required to ensure access is safe for the lifetime of the development.</t>
  </si>
  <si>
    <t>Given the surface water flood risk at the possible site access, if the site is progressed by the Council for allocation with this access, a Level 2 SFRA will likely be required to assess risk.</t>
  </si>
  <si>
    <t>Level 2 SFRA required due to risk from surface water sources (1% AEP event).</t>
  </si>
  <si>
    <t>There is an area of 1% AEP surface water flood risk at the southern part of the site. This patch is surrounded by 0.1% AEP surface water flood risk. There is also a patch of 0.1% AEP surface water flood risk at the northern part of the site, impacting the potential access to the site from Vardon Driive. When considering climate change projections, the risk of surface water flooding increases. Given the location of flood risk close to the potential access, it may be difficult for built development to avoid.</t>
  </si>
  <si>
    <t>Strategic Recommendation D</t>
  </si>
  <si>
    <t>Development could be allocated on flood risk grounds based on the evidence of this Level 1 SFRA.</t>
  </si>
  <si>
    <t>LPA to make decision on allocation.</t>
  </si>
  <si>
    <t>No significant flood risk impacting the site.</t>
  </si>
  <si>
    <t>The site could be allocated on flood risk grounds.</t>
  </si>
  <si>
    <t>Surface water flood risk is present on the site, including small patches (3.3% AEP) and more significant coverage (1% AEP and 0.1% AEP) concentrated along the edge of the site adjacent to Knights Close, the eastern edge of the site, and a small area west of the A10. Significant portions of the site, on its north-western and south-eastern edges, are at risk of groundwater flooding.</t>
  </si>
  <si>
    <t>A narrow corridor of 3.3% AEP event and 1% AEP event surface water flood risk run along the southern edge of the site, with a slightly larger patch of 0/1% surface water flood risk encroaching  slightly into the southern part of the site. Areas increase marginally in size when considering the EA climate change allowance.Built development could avoid areas of flood risk unless access is proposed to the south of the site, to Freman College.</t>
  </si>
  <si>
    <t>Strategic Recommendation C</t>
  </si>
  <si>
    <t>Progress to developer-led FRA. Site is at high risk of groundwater emergence.</t>
  </si>
  <si>
    <t>Site appropriate to allocate. Developer-led FRA required. Planning permission subject to FRA.</t>
  </si>
  <si>
    <t>There is groundwater flood risk impacting the north-eastern half of the site.</t>
  </si>
  <si>
    <t>Very small patches of surface water flood risk (3.3% AEP) overlapping with the eastern edge of the site, and slightly larger areas of 0.1% AEP event surface water flood risk along the eastern and  western edge in the southern part of the site. Increases to 1% and 3.3% AEP event when the EA climate change allowance is considered. Built development could likely avoid these areas.</t>
  </si>
  <si>
    <t>There is a notable, circular patch of surface water flood risk (3.3%, 1% and 0.1% AEP event) toward the eastern side of the site, located on land which is currently being used as a sports pitch. Risk increases if the EA climate change allownce is taken into account, however built development could avoid the area.</t>
  </si>
  <si>
    <t>If site is progressed by the Council for allocation, policy wording should direct built development away from area of surface water flood risk.</t>
  </si>
  <si>
    <t>The site borders and overlaps with Flood Zone 3b along its entire western edge, which runs alongside the River Rib. A small stream cuts through the site around its south-western corner producing further Flood Zone 3b and 3a risk, alongside Flood Zone 2. The fluvial flood risk could be avoided but may exclude the south-western corner beyond the stream. Patches of surface water flood risk (3.3% AEP, 1% AEP and 0.1% AEP) are also present around the same area; the southern portion of the site.</t>
  </si>
  <si>
    <t>Some of the potential proposed uses are water compatible, whilist others are less vulnerable so should avoid Flood Zone 3b. If  the site is progressed by the Council for allocation, policy wording should direct built development away from areas of fluvial and surface water flood risk. If this is not feasible due to the distribution and extent of flood risk, a Level 2 SFRA may be required.</t>
  </si>
  <si>
    <t>There is a relatively small patch of surface water flood risk (1% AEP and 0.1% AEP), which is located at the proposed access point to the site, from London Road. Surface water flood risk is located around the house on the eastern side of London Road which would be demolished in order to provide access to the site. Due to location at proposed access, flood risk may be unavoidable.</t>
  </si>
  <si>
    <t xml:space="preserve">Level 2 SFRA required to assess likelihood of site passing the exception test due to high risk from fluvial sources (Flood Zone 3a) and future functional floodplain, based on Environment Agency Flood Zones and NaFRA2 mapping. Site is at high risk of groundwater emergence. </t>
  </si>
  <si>
    <t>Carry out Level 2 SFRA to further assess risk and the likelihhod of the site passing the exception test. A Level 2 SFRA may not be required for sites with a small percentage of the site shown to be at risk, depending on the spatial variability of risk, with risk being addressed through policy wording.</t>
  </si>
  <si>
    <t>The northern edge of the site overlaps slightly with Flood Zone 3a, to an extent which would be inconsequential and easily avoided through policy wording. A larger portion at the north of the site is covered by Flood Zone 2, which potentially impacts upon the proposed access point along Ermine St. However, most of the site remains unaffected by flood risk.</t>
  </si>
  <si>
    <t>If site is progressed by the Council for allocation, policy wording should direct built development away from areas of flood risk. Nevertheless, A Level 2 SFRA may be required to assess further riskto assess further riskdue to flood risk around potential access point.</t>
  </si>
  <si>
    <t>Very small patches of surface water flood risk (1% AEP and 0.1% AEP) on Baldock Road, which is included within the site boundary along its northern edge, and a small patch of surface water flood risk (3.3% AEP) which overlaps with the site's eastern edge. However, there is no flood risk significantly impacting the site's developable land. Site at risk of groundwater emergence.</t>
  </si>
  <si>
    <t>There are large, significant patches of surface water flood risk (3.3% AEP, 1% AEP, and 0.1% AEP), primarily spread across the north of the site and the north-eastern corner in particular. This surface water flood risk increases in size when considering the EA climate change allowance. Very small patches of surface water flood risk (1% AEP and 0.1% AEP) on Baldock Road, which is included within the site boundary along its southern edge. Built development may be able to avoid, but due to signicance in northern part of the site this may not be possible, so a SFRA 2 may be required. Site at risk of groundwater emergence.</t>
  </si>
  <si>
    <t xml:space="preserve">If site is progressed by the Council for allocation, policy wording should direct built development  away from areas of surface water flood risk. Due to extent of flood risk in northern part of the site, a level 2 SFRA may be required. </t>
  </si>
  <si>
    <t>Carry out Level 2 SFRA to further assess risk and the likelihood of the site passing the exception test. A Level 2 SFRA may not be required for sites with a small percentage of the site shown to be at risk, depending on the spatial variability of risk, with risk being addressed through policy wording.</t>
  </si>
  <si>
    <t>Duplicate site, assessed under 02/24/12 and 02/24/013</t>
  </si>
  <si>
    <t>Northern edge of the site overlaps with Flood Zone 3b, 3a, and 2. However, overlap is very minimal and built development could easily be directed away. There is also surface water flood risk present on site, spanning across its centre (a patch of 3.3% AEP, and more extensive 1% AEP and 0.1% AEP). Surface water flood risk increases when considering the EA climate change allowance, covering significant area of the site. Development in area of surface water flood risk would be difficult to avoid.</t>
  </si>
  <si>
    <t>If the site is progressed by the Council for allocation, a Level 2 SFRA may be required.</t>
  </si>
  <si>
    <t>There is a stream of Flood Zone 3b which stretches along the site's eastern edge, which increases when EA climate change allowance is applied. Could be avoided via amendments to the site's boundary or policy wording to direct built development away. There is also a small patch of surface water flood risk (0.1% AEP) around the centre of the site.</t>
  </si>
  <si>
    <t>If site is progressed by the Council for allocation,  policy wording should direct built development away from areas of flood risk.</t>
  </si>
  <si>
    <t>Recommend for withdrawal if built development cannot avoid Flood Zone 3b. Site is at high risk of groundwater emergence. Site is at risk of flooding from reservoirs.</t>
  </si>
  <si>
    <t>The site overlaps with Flood Zone 3b, 3a, and 2 along its entire southern boundary, which borders the River Beane. This flood risk could be avoided via amendments to the site's boundary or policy wording to direct built development away. However, further investigation may be required to determine whether flood risk at proposed access point could be avoided or mitigated. Entire site is at risk of groundwater flooding.</t>
  </si>
  <si>
    <t>North eastern part of the site falls within Flood Zones 3b, 3a and 2 and risk increases marginally if cimate chamge allowances are taken into account. Small areas of 3.3% AEP event surface water flood risk within the area at risk of fluval flooding, along an additional small area of 3.3% AEP evvent flood risk on the eastern boundary. The area of fluvial and surface water flood risk to north of the site is only a relatively small area, but as an existing access, it is not clear how built development will avoid, so a level 2 SFRA is required to investigate further.</t>
  </si>
  <si>
    <t xml:space="preserve">Two very small patches of 3.3% surafce water flood risk and some very small areas of 0.1% AEP event flood risk accross the site. Risk increases marginally if climate change allowance is taken into account, however given that the areas are very small built development should be able to avoid the areas of surface water flood risk. </t>
  </si>
  <si>
    <t xml:space="preserve">If site is progressed by the Council for allocation, policy wording should direct built development away from area of surface water flood risk. </t>
  </si>
  <si>
    <t xml:space="preserve">Small patches of 3.3%, 1% and 0.1% AEP event surface water flood risk accross the site, with areas at risk expanding slightly if EA climate chane allowamces are taken into account.  Build development is likely to be able to avoid areas of flood risk. </t>
  </si>
  <si>
    <t>The site could be allocated on flood risk grounds. A developer led-FRA will be required at planning application stage due to site size.</t>
  </si>
  <si>
    <t xml:space="preserve">If site is progressed by the Council for allocation, policy wording should direct built development away from areas of surface water flood risk. </t>
  </si>
  <si>
    <t>Flood Zone 3b overlaps with the site's northern edge along Hornsmill Road, with a significant patch encroaching into the site itself. The extent of flood risk at the north of the site increases when considering future fluvial climate change projections. Notably, current and future fluvial flood risk along the site's northern edge impacts upon proposed access along Hornsmill Road. The same patch of land at the north of the site is at risk of surface water flooding (3.3% AEP), in addition to further patches along the site's south-eastern edge. Much of the site, particularly the north, is at high risk of groundwater flooding.</t>
  </si>
  <si>
    <t>Level 2 SFRA required due to risk from surface water sources (0.1% AEP event).</t>
  </si>
  <si>
    <t xml:space="preserve">If EA climate change allowance is taken into account there is a small area of  surface water flood risk in the northern western corner of the site.  Built development and access could avoid this area of flood risk. </t>
  </si>
  <si>
    <t>Western part of the site at risk of surface water flooding (3.3%, 1% and 0.1% events) along and north of existing watercourse, with the area of risk increasing slightly when the EA climate change allowance is considered. Likely to affect access to the site. Site also at risk of groundwater flooding.</t>
  </si>
  <si>
    <t>Level 2 SFRA required to assess likelihood of site passing the exception test due to future high risk from fluvial sources, based on Environment Agency Flood Zones plus Climate Change. Site is at high risk of groundwater emergence.</t>
  </si>
  <si>
    <t>If site is progressed by the Council for allocation, a Level 2 SFRA may be required.</t>
  </si>
  <si>
    <t>The northern edge of the site, along Barwick Lane, and the eastern edge along Gore Lane, border and overlap slightly with Flood Zone 3b. Flood Zone 2 then encoraches further into the site along its north and eastern edges, creating a buffer of flood risk on those sides which could be adddressed through policy wording to direct built development away. The majority of the eastern side of the site is at risk of groundwater flooding.</t>
  </si>
  <si>
    <t>If site is progressed by the Council for allocation, policy wording should direct built development away from area flood risk.</t>
  </si>
  <si>
    <t xml:space="preserve">Level 2 SFRA required to assess likelihood of site passing the exception test due to high risk from fluvial sources (Flood Zone 3a), based on Environment Agency Flood Zones. </t>
  </si>
  <si>
    <t>Very small pockets of surface water flood risk in the southern part of the site, increasing very slightly if EA climate change allowance is taken into account. Built development can avoid.</t>
  </si>
  <si>
    <t>If site is progressed by the Council for allocation, built development should be directed away from the areas of flood risk.</t>
  </si>
  <si>
    <t xml:space="preserve">There are pockets of surface water flood risk (3.3%, 1% and 0.1% events) across northern  and eastern parts of the site, which expand slightly if climate change allowances are taken into account. Given the distribution of the fllood risk, built development may not  be able to avoid. </t>
  </si>
  <si>
    <t xml:space="preserve">If site is progressed by the Council for allocation a Level 2 SFRA  will be required. </t>
  </si>
  <si>
    <t xml:space="preserve">Tiny area of 3.3% AEP event surface water flood risk in the centre of site and small area of 0.1% AEP event surface water flood risk on the south western boundary of the site. Area expands slightly if EA climate change allowance is condsidered, but built development will be able to avoid the areas of flood risk. </t>
  </si>
  <si>
    <t>Small patches of 3.3%, 1% and 0.1% surface water flood risk across the northern, central and south western parts of the site, with area of site affected increasing slightly if EA climate change allowance is considered. Whilst only small areas of the site at risk, the distribution means it may be hard for any proposed development to avoid. Risk of ground water flooding in southern part of the site.</t>
  </si>
  <si>
    <t>There is one small patch of surface water flood risk (3.3% AEP) around the south-western corner of the site, which could be addressed through policy wording to direct built development away. This risk remains unchanged when considering the EA climate change allowance.</t>
  </si>
  <si>
    <t>If site is progressed by the Council for allocation, built development should be directed away from the area of surface water flood risk.</t>
  </si>
  <si>
    <t>Progress to developer-led FRA.</t>
  </si>
  <si>
    <t>The site has very minimal overlap with Flood Zone 3b at its north-western corner, where there is more substantial overlap with Flood Zones 3a and 2. However, presuming proposed access it not via this corner of the site, it can be addressed through policy wording to direct built development away. The north-eastern corner, and the majority of the site's northern edge, also insect slightly with surface water flood risk (3.3% AEP). Further surface water flood risk (0.1% AEP) appears in patches toward the north of the site, and one small patch at the south. The northern portion of the site is also at risk of groundwater flooding.</t>
  </si>
  <si>
    <t xml:space="preserve">Very minimal surface water flood risk (3.3% AEP) overlapping with the site's north-western border along Hare Street. </t>
  </si>
  <si>
    <t>Duplicate site, assessed under 06/24/003</t>
  </si>
  <si>
    <t>There is a relatively small patch of surface water flood risk (3.3% AEP) around the north-western edge of the site, bordering Well Row. This patch extends to become a sliver through the centre of the site when considering an 0.1% AEP event and the EA climate change allowance, reaching toward the south-eastern corner of the site.</t>
  </si>
  <si>
    <t>There is a strip of surface water flood risk (0.1% AEP) which extends east to west across the southern half of the site. Overlap with higher surface water flood risk (3.3% AEP and 1% AEP) is very minimal, impacting less than 0.1% of the site's area.</t>
  </si>
  <si>
    <t>There is slight overlap with Flood Zone 3b along the site's south-western edge, impacting less than 0.1% of the site's area. This impact increased marginally when considering future fluvial flood risk projections, but built development could quite easily be directed away. There is a small patch of surface water flood risk (3.3% AEP) toward the north-eastern corner of the site, which increased in size to become a strip of surface water risk along the eastern edge when considering an 0.1% AEP event and the EA climate change allowance.</t>
  </si>
  <si>
    <t>The site could be allocated on flood risk grounds. Developer-led FRA will be required at planning application stage due to site size.</t>
  </si>
  <si>
    <t xml:space="preserve">There is an area of 3.3% AEP surface water flood risk in the centre of the site. This risk has adjoining pockets of 1% AEP surface water flood risk, and a small amount of 0.1% AEP surface water flood risk. When considering future climate change risk projections, the risk for 3.3% AEP and 1% AEP surface water flood risk becomes slightly more extensive. </t>
  </si>
  <si>
    <t xml:space="preserve">There is a small area of 3.3% AEP surface water flood risk in the centre part of the site. This risk area is surrounded by very small pockets of 1% AEP surface water flood risk. There is another pocket of 1% AEP surface water flood risk in the northern part of the site. These pockets are surrounded by 0.1% AEP surface water flood risk, which also appears in several other locations on the site. When considering future climate change risk projections, the 3.3% AEP and 1% AEP surface water flood risk becomes slighly more extensive across the site. </t>
  </si>
  <si>
    <t>If the site is progressed by the Council for allocation, a Level 2 SFRA will be required.</t>
  </si>
  <si>
    <t xml:space="preserve">There are no significant flood risks on-site. </t>
  </si>
  <si>
    <t>Site could be allocated on flood risk grounds.</t>
  </si>
  <si>
    <t>There is a small area of 1% AEP surface water flood risk at the south-eastern part of the site.  This area is surrounded by smaller pockets of 0.1% AEP surface water flood risk. When considering future climate change risk projections, the risk for 3.3% AEP and 1% AEP surface water flood risk stays the same.</t>
  </si>
  <si>
    <t>If the site is progressed by the Council for site allocation, built development should be directed away from the areas of flood risk, and an Level 2 SFRA assessment would be required.</t>
  </si>
  <si>
    <t xml:space="preserve">Flood Zone 3b covers a large portion of the southern part of the site, as well as 80% of the eastern half of the site. There is also a thin band which travels through the middle of the site. Flood Zones 3a follows the same pattern. Flood Zone 2 covers a large majority of the site more definitively. Climate change risk covers the eastern part of the site. There are large areas of 3.3% AEP surface water flood risk covering the site, mainly appearing in the south-western part of the site, and the eastern half of the site. In other areas, there are large patches. Surrounding these risk areas are 1% AEP surface water flood risk, which mainly surround the larger areas, which are then also surrounded by patches of 0.1% AEP surface water flood risk. When considering future climate change risk projections, the risk expands and covers a large majority of the site. The western half of the site is almost entirely covered by a groundwater flooding risk. </t>
  </si>
  <si>
    <t xml:space="preserve">Flood Zone 3b covers part of the southern area of the site. Flood Zone 3a covers the same area. Flood Zone 2 extends this risk, and covers the entire southern section of the site, extending into the middle part of the site. There are pockets of 3.3% AEP surface water flood risk which run from the southern part of the site, along the western and eastern boundaries of the site. There are pockets of 1% AEP surface water flood risk which fill the gaps between these pockets, as well as pockets of 0.1% AEP surface water flood risk. When considering future climate change risk projections, the risk expands and covers a large majority of the southern, western, and eastern parts of the site. The northern part of the site is covered by a groundwater flooding risk.  </t>
  </si>
  <si>
    <t xml:space="preserve">A very small section of the south-western corner is covered by Flood Zone 2. There is some surface water flooding risk which sits just outside of the boundary at the south-eastern corner, but does not intersect with the site itself. There is no other flooding risk on-site. </t>
  </si>
  <si>
    <t>The site could be allocated on flood risk grounds. Developer-led FRA will be required at planning application stage due to risk of groundwater flooding.</t>
  </si>
  <si>
    <t>Water compatible</t>
  </si>
  <si>
    <t xml:space="preserve">Very small patches of 0.1% AEP surface water flood risk in the west of the site, and the risk increases slightly when the climate change allowance in taken into account, but built development could avoid. </t>
  </si>
  <si>
    <t>Significant proportion of the site at risk of future fluvial flood risk when taking into account the EA Climate Change Allowance. Also there is some 3.3% and 1% AEP event surface water flood risk to south of the site. The scale and distribution of flood risk means a Level 2 SFRA is likely to be required.</t>
  </si>
  <si>
    <t>Level 2 SFRA required due to future surface water risk (1% AEP event plus 2070s upper end climate change allowance). Site is at high risk of groundwater emergence.</t>
  </si>
  <si>
    <t>Level 2 SFRA required due to risk from surface water sources (0.1% AEP event). Site is at high risk of groundwater emergence.</t>
  </si>
  <si>
    <t>There is a small area of 0.1% AEP surface water flood risk at the south-western part of the site. When considering future climate change risk projections, the risk becomes slightly more extensive. The north-eastern corner of the site is covered by groundwater flooding risk.</t>
  </si>
  <si>
    <t>No comment- duplicate site, assessed under 27/24/002</t>
  </si>
  <si>
    <t>The south-eastern corner of the site overlaps slightly with Flood Zone 3b, but policy wording could direct development away to avoid this. However, a larger portion of the site along its eastern edge overlaps with Flood Zone 3, and Flood Zone 2 covers almost half of the site. The eastern half of the site is also at risk of flooding from fluvial climate change. The site is entirely at risk of groundwater flooding.</t>
  </si>
  <si>
    <t xml:space="preserve">Level 2 SFRA required to assess likelihood of site passing the exception test due to high risk from fluvial sources (Flood Zone 3a), based on Environment Agency Flood Zones. Site is at high risk of groundwater emergence. </t>
  </si>
  <si>
    <t xml:space="preserve">There is a very small, negligable area of 0.1% AEP surface water flood risk at the northern part of the site. When considering future climate change risk projections, this risk grows slightly. However, it is considered that this risk is largely outside of the site boundary, and therefore does not apply. There are no other intersections on-site. </t>
  </si>
  <si>
    <t>There is a small thin patch of 0.1% AEP surface water flood risk in the southern part of the site. When considering future climate change risk projections, this risk becomes more extensive. The entire site is covered by groundwater flooding risk.</t>
  </si>
  <si>
    <t xml:space="preserve">The site could be allocated on flood risk grounds. </t>
  </si>
  <si>
    <t>Small patch of 3.3% and 1% AEP event surface water flood risk in southern part of the site, alongside two slightly larger areas of 0.1% AEP event flood risk. The risk increases when the EA climate change allowance is taken into account. Built development could easily avoid areas of surface water flood risk within the site. Most of the site is at risk of ground water emergence.</t>
  </si>
  <si>
    <t>Essential infrastructure</t>
  </si>
  <si>
    <t>Very small area of surface water flood risk interects the site along the western site boundary, which built development could easily avoid.</t>
  </si>
  <si>
    <t>Small area to north east of the site at risk of 3.3% and 1% AEP event surface water flood risk, which expands slightly when the EA climate change allowance is taken into account.  Built development could avoid this area of flood risk.</t>
  </si>
  <si>
    <t xml:space="preserve">Tiny patch of 3.3% AEP event surface water flood risk in the centre of the site and on the south western site boundary. An additional small area of 1% AEP event surface water flood risk in the eastern part of the site. Areas increase marginally if the EA climate change allowance is taken into account, but built development could avoid them. </t>
  </si>
  <si>
    <t>The site could be allocated on flood risk grounds. A developer-led FRA will be required at planning application stage due to site size.</t>
  </si>
  <si>
    <t xml:space="preserve">There is a small pocket of 0.1% AEP surface water flood risk at the north-eastern corner of the site. When considering future climate change risk projections, the risk area covers the same area, but moves to the 1% AEP surface water flood risk category. </t>
  </si>
  <si>
    <t>There are small patches of 3.3% AEP surface water flood risk at the southern part of the site, which is extended by 1% AEP surface water flood risk, and made more extensive by 0.1% AEP surface water flood risk. When accounting for future climate change risk projections, the area of surface water flood risk expands slightly in the southern part of the site, and risk increases. However, built development could avoid areas of risk. Site is at risk of ground water emergence.</t>
  </si>
  <si>
    <t xml:space="preserve">No comment- duplicate site, assessed under 32/24/003
</t>
  </si>
  <si>
    <t>No comment- duplicate site, assessed under 32/24/004</t>
  </si>
  <si>
    <t>No comment- duplicate site, assessed under 32/24/001</t>
  </si>
  <si>
    <t>Very small patch of 0.1% AEP surface water flood risk in the centre of the site, which increases slightly when the climate change allowance in taken into account, but built development could avoid. Site is at risk of ground water emergence.</t>
  </si>
  <si>
    <t>Level 2 SFRA required due to medium risk from fluvial sources (Flood Zone 2). Site is at high risk of groundwater emergence.</t>
  </si>
  <si>
    <t xml:space="preserve">If site is progressed by the Council for allocation a Level 2 SFRA  will likely be required. </t>
  </si>
  <si>
    <t xml:space="preserve">Two small areas of 3.3% AEP event surface water flood risk are located in the south western corner of the site and an additional small area of 0.1% AEP flood risk is within the western part of the site. Area expands slightly if EA climate change allowance is taken into account. However, built development would be able to avoid these areas of flood risk. Western part of the site is at risk from ground water emergence. </t>
  </si>
  <si>
    <t xml:space="preserve">Small areas of  3.3%, 1% and 0.1% AEP event surface water flood risk along the southern boundary and in the northern part of the site, particularly around the pond. Areas of risk expand sightly if EA climate change allowance is taken into account. Built development could avoid these small areas of flood risk. </t>
  </si>
  <si>
    <t xml:space="preserve">Tiny area of 3.3% AEP surface water flood risk at south eastern corner of the site and a small, narrow corridor of 0.1% AEP event flood risk along the eastern and southern boundary. Built development could avoid these areas. </t>
  </si>
  <si>
    <t>Small area of 3.3% AEP event surface water flood risk in south western part of the site and slightly larger area of 0.1% AEP event flood risk. Built development could avoid these areas.</t>
  </si>
  <si>
    <t>No comment, duplicate site, assessed under 36/24/003</t>
  </si>
  <si>
    <t>There is a large pocket of 3.3% AEP surface water flood risk at the north-eastern part of the site. This area is surrounded by 1% AEP surface water flood risk, as well as more extensive 0.1% AEP surface water flood risk. When considering future climate change flood risk, the area at risk become more extensive. However, the size of site means that built development could avoid this area of flood risk.</t>
  </si>
  <si>
    <t xml:space="preserve">There is a large patch of 3.3% AEP surface water flood risk directly in the centre of the site. This patch is surrounded by further 1% AEP surface water flood risk, and 0.1% AEP surface water flood risk when combined with the previous two risk percentages covers the entire middle section of the site. When accounting for future climate change risk projections, the risk areas are enhanced and more prominent.   It would be very difficult for built development to avoid surface water flood risk. </t>
  </si>
  <si>
    <t xml:space="preserve">This site could be allocated on flood risk grounds. </t>
  </si>
  <si>
    <t>There is a large patch of Flood Zone 2 at the south-western part of the site. When considering future climate change risk projection, the risk grows and becomes more extensive. Half of the site is covered by groundwater flooding risk.</t>
  </si>
  <si>
    <t>Flood Zone 2 is located in a small area in the south eastern corner of the site, built development could avoid.</t>
  </si>
  <si>
    <t>Site subject to planning application 3/25/1097/FUL and has a resolution to grant permission. If site does not come forward via planning permission and is progressed by the Council for allocation, policy wording should direct built development away from area of fluvial flood risk.</t>
  </si>
  <si>
    <t>Small patch of 01% AEP event surface water flood risk in north west part of the site, built development could avoid this area.</t>
  </si>
  <si>
    <t xml:space="preserve">Tiny area of 3.3% AEP event surface water flood risk on western site boundary and slightly lareger areas of 0.1% AEP event flood risk slightly further east witthin the site. ARea explands slightly when taking account of the EA climate change allowance. However, built development could avoid these areas. </t>
  </si>
  <si>
    <t xml:space="preserve">A tiny area of the south eastern corner of the site is located within Flood Zone 2, but built development could easily avoid this area.There is a risk of ground water emergence. </t>
  </si>
  <si>
    <t xml:space="preserve"> If site is progressed by the Council for allocation, policy wording should direct built development away from area of fluvial flood risk.</t>
  </si>
  <si>
    <t>Even when taking account of climate change only a very small proportion of the site falls within Flood Zone 3b, on the eastern site boundary. Built development could easily avoid this area. Likewise, development could avoid the area of Flood Zone 2 along the north eastern edge of the site. There is also risk of ground water emergence.</t>
  </si>
  <si>
    <t xml:space="preserve">If site is progressed by the Council for allocation, policy wording should direct built development away from area of fluvial flood risk. </t>
  </si>
  <si>
    <t>The eastern edge of the site falls within Flood Zone 3b and 3a and a slightly larger area lies in Flood Zone 2. Small patches of surface water flood risk also lie within the area of fluvial flood risk. Built development could be located to the west of the site and avoid these areas of flood risk.</t>
  </si>
  <si>
    <t>Narrow corridor of 3.3% and 1% AEP event surface water flood risk intersects the south along the drain. A larger area of 0.1% AEP flood risk follows the same pattern and extends westwards across the site. The EA climate change allowance increases the risk and area of surface water flood risk slightly. Due to the location of the flow path across the site it may be difficult for built development to avoid, if all the site is developed.</t>
  </si>
  <si>
    <t>There are small patches of 3.3%, 1% and 0.1% AEP event surface water flood risk all across the site. Area and risk increase when the EA climate change allowance is taken into account. The distribution of surface water flood risk all across the site means it would be difficult for built development to avoid.</t>
  </si>
  <si>
    <t>No significant flood risk impacting the site, except possibility of ground water emergence.</t>
  </si>
  <si>
    <t>The site could be allocated on flood risk grounds. Developer-led FRA will be required at planning application stage due to groundwater flood risk.</t>
  </si>
  <si>
    <t>There is surface water flood risk present within the site, including relatively small patches (3.3% AEP and 1% AEP) toward the south and western edges of the site, and more extensive covereage (0.1% AEP) across the western half of the site, adjacent to the B1368. Surface water flood risk increases when considering the EA climate change allowance, almost covering the entire site. Site entirely at risk of groundwater flooding.</t>
  </si>
  <si>
    <t>Only flood risk is from groundwater, which affects around half of the site.</t>
  </si>
  <si>
    <t>The south-western edge of the site slightly overlaps with Flood Zones 3b, 3, and 2, but policy wording could direct development away to avoid this. The site is entirely at risk of groundwater flooding.</t>
  </si>
  <si>
    <t>Very small patch of surface water flood risk (EA climate change allowance).</t>
  </si>
  <si>
    <t>The south-western edge of the site slightly overlaps with Flood Zones 3b, and to a larger extent Flood Zones 3 and 2, but policy wording could direct development to avoid this.  Similarly,  surface water flood risk is present around that area of the site (3.3% AEP, 1%AEP, and 0.1% AEP events). The site is partially at risk of groundwater flooding.</t>
  </si>
  <si>
    <t>There are two areas of 3.3% AEP event surface water flood risk, which expand significantly with 1% and 0.1% AEP event surface water flood risk. When considering EA climate change allowance most of the southern part of the site is at risk of future surface water flood risk. Given the scale and distribution of fthe flood risk areas it may be difficult for built development to avoid. There is some risk of ground water emergence.</t>
  </si>
  <si>
    <t>There is a small patch of surface water flood risk (0.1% AEP) around the north-western corner of the site, which increases in size when considering the EA climate change allowance. Site is entirely at risk of flooding from surface water.</t>
  </si>
  <si>
    <t xml:space="preserve">If site is progressed by the Council for allocation, policy wording should direct built development away from area of flood risk. </t>
  </si>
  <si>
    <t xml:space="preserve">Level 2 SFRA required to assess likelihood of site passing the exception test due to high risk from fluvial sources (Flood Zone 3a), based on Environment Agency Flood Zones. Site is at risk of flooding from reservoirs. </t>
  </si>
  <si>
    <t>There is a small amount of Flood Zone 3a in the south-eastern corner of the site. There is also a large area of Flood Zone 2 at the southern part of the site and the area expands slightly if the EA climate change allowance is considered. 3.3% AEP surface water flood risk slightly intersects with the site at the southern part of the site. This risk is also surrounded by 1% AEP surface water flood risk, as well as 0.1% AEP surface water flood risk. Built development could avoid southern part of the site.</t>
  </si>
  <si>
    <t>There is a small area of 3.3% AEP surface water flood risk at the south-eastern corner of the site. This risk is surrounded by 1% AEP surface water flood risk, which is also surrounded by 0.1% AEP surface water flood risk. There is also further 0.1% AEP surface water flood risk at the northern part of the site. When considering future climate change risk, these percentages areas increase in size and become more extensive. However, built development could likely  avoid these areas The northern part of the site is at risk of groundwater emergence.</t>
  </si>
  <si>
    <t xml:space="preserve">There is very minimal, inconsequential overlap with Flood Zone 2 at the north-west corner of the site. Similarly, there is a very small patch of surface water flood risk (3% AEP, 1% AEP, and 0.1% AEP)  on the southern edge of the site. Both could be avoided through policy wording. </t>
  </si>
  <si>
    <t xml:space="preserve">There is a very small patch of surface water flood risk (3% AEP, 1% AEP, and 0.1% AEP)  on the southern edge of the site, which could be avoided through policy wording. </t>
  </si>
  <si>
    <t xml:space="preserve">The entire eastern edge of the site overlaps slightly with Flood Zone 3b, but policy wording could direct development away to avoid this. However, the entire site is within Flood Zone 2 and a signififcant portion, including the access,  is also at risk of flooding from fluvial climate change. Furthermore,  surface water flood risk is present along the eastern edge (3.3% AEP) and across the entire site (1%AEP, and 0.1% AEP events). Site is entirely at risk of  groundwater flooding. </t>
  </si>
  <si>
    <t xml:space="preserve">Small patch if 3.3% AEP Event surface water flood risk to south east of the site, surrounded by small areas of 1% AEP event flood risk. There are also small, narrow corridors of 0.1% AEP event surface water flood risk in south east and north east of sites. EA climate change allowance increases the risk in the north eastern corner of the site. Scale and distribution of flood risk suggests built development could avoid unless access to the site is proposed from existing roundabout and needs to cross area of surface water flood risk </t>
  </si>
  <si>
    <t xml:space="preserve">If site is progressed by the Council for allocation, policy wording should direct built development away from area of surface water flood risk. If the location of the access means built development is located in area of surface water flood risk, a Level 2 SFRA will be required. </t>
  </si>
  <si>
    <t>A tiny area of the new Flood Zone 3b extends into western boundary of the site and this increases marginly if the EA fluvial climate change risk is considered, but built development could easily avoid.  Small area of 0.1% AEP event in eastern part of the site.</t>
  </si>
  <si>
    <t xml:space="preserve">Small areas of 1% and 0.1% of surface water flood risk in southern part of the site. Risk increases in a small areas in south east and along the north eastern site edge when climate change is taken into account. </t>
  </si>
  <si>
    <t>The water compatible site could be allocated on flood risk grounds. Developer-led FRA will be required at planning application stage due to site size.</t>
  </si>
  <si>
    <t>Tiny areas of 3.3% AEP event and 1% AEP event surface water flood risk are located on the northern boundary of the site.  A narrow finger of 0.1% AEP event flood risk extends into the north eastern area of the site and part of this area increases to 1% AEP risk if the EA climate change allowance is taken into account. Built development can easliy avoid this area of flood risk.</t>
  </si>
  <si>
    <t>Recommend for withdrawal if built development cannot avoid Flood Zone 3b. Site is at risk of flooding from reservoirs.</t>
  </si>
  <si>
    <t xml:space="preserve">Flood Zone 3b runs along the western boundary of the site and a tiny area encroaches into the site. Likewise small area of Flood Zone 3a and 2 encroach into the south western boundary of the site and the area in the western part of the site increases slightly if the EA climate change allowance is taken into account. There is also a very small area of 0.1% AEP event surface water flood risk in the centre of the site, on the eastern boundary.  Given the scale and distribution of the areas of fluvial and surface water flood risk, built development should be able to avoid. As only 5% of site is at risk of reservoir flooding it should also be possible to avoid that area.  </t>
  </si>
  <si>
    <t>Small area of 3.3% AEP event surface water flood risk on the south western cormer of the site,  alongside small patches of 1% and 0.1% AEP events in the same area. The area extents slightly along the western site boundary when EA climate change allowances are taken into account. Built development could easiliy avoid this small area of risk.</t>
  </si>
  <si>
    <t>Tiny patches of 3.3%, 1% and 0.1% AEP event surface water flood risk along the southern site boundary and adjacent to the track on the site. If the EA climate change allowance is taken into account, the risk increases, but the spatial pattern remains the same. Built development should easily be able to avoid the small area of flood risk.</t>
  </si>
  <si>
    <t>Site intersected by a corridor of Flood Zone 3b and 3a, which runs across the centre of the site (north to south)  and means the west of the site is likely undevelopable as access will need to cross Flood Zone 3b. Flood Zone 2 and the future climate change fluvial risk projections also extend into the western part of the site. Small patches of 1% and 0.1% AEP event surface water flood risk are located in eastern part of the site, with risk expanding notably when the EA climate change allowance is considered. Nearly a quarter of the site is also at risk from reservoir flooding. Due to the scale and disribution of flood risk on the site a Level 2 SFRA is likely to be required.</t>
  </si>
  <si>
    <t>There is a flow path of 3.3% AEP event surface water flood risk across the northern part of the site, following the watercourse, and a significant patch of flood risk in the eastern part of the site. The 1% and 0.1% AEP surface water flood risk follow the same pattern, but expand the area at risk. Likewise the area and risk increases when the EA climate change allowance is taken into account.  The scale and distribution of the surface water flood risk along the northern and eastern part of the site means built development (including potential access) could be difficult to avoid. There is also risk of ground water emergence.</t>
  </si>
  <si>
    <t>Tiny area of 3.3% AEP and 1% AEP surface water flood risk in the south east corner of the site. There is a larger area of 0.1% AEP flood risk adjacent to the northern site boundary, part of which increases in risk to 1% AEP event if the EA climate change allowance is applied. Built development should be able to avoid small areas of surface water flood risk.</t>
  </si>
  <si>
    <t>If site is progressed by the Council for allocation, policy wording should direct built development away from the area of surface water flood risk.</t>
  </si>
  <si>
    <t>There is a corridor of 3.3%, 1% and 0.1% surface water flood risk to the north of the site, which marginally insects into the edge of the site, but will not affect development of the site.</t>
  </si>
  <si>
    <t>Southern part of the site is at risk of 3.3%, 1% and 0.1% of surface water flood risk, which increases when the EA climate change allowance is taken into account. Built development could avoid this southern part of the site.</t>
  </si>
  <si>
    <t>No comment, duplicate site, assessed under 43/24/001</t>
  </si>
  <si>
    <t>Level 2 SFRA required due to Flood Zone 3b present onsite. Site is at high risk of groundwater emergence.</t>
  </si>
  <si>
    <t>Level 2 SFRA required to further inform on risk from Flood Zone 3b. Water compatible development in Flood Zone 3b should be designed to remain operational and safe for users in times of flood, result in no net loss of floodplain storage, not impede water flows, and not increase flood risk elsewhere.</t>
  </si>
  <si>
    <t xml:space="preserve">Flood Zone 3b runs extensively through the southern part of the site, expanding vertically into the northern part of the site in several places. The same area is accompanied by Flood Zone 3a and 2. When considering future climate change risk projections, the risk area for all Flood Zones expands. There are numerous pockets of 3.3% AEP surface water flood risk across the site, as well as 1% AEP surface water flood risk, and more extensively 0.1% AEP surface water flood risk. When considering future climate change risk projections, risk increases. The entire site is covered by groundwater flooding risk. </t>
  </si>
  <si>
    <t>No comment, duplicate site, assessed under 44/24/005</t>
  </si>
  <si>
    <t xml:space="preserve">There is a large amount of Flood Zone 3b coverage at the northern boundary of the site. This is accompanied by Flood Zone 3a and more extensively Flood Zone 2. When considering future climate change risk projection, the Flood Zones will enhance and become more extensive across the northern part of the site. There is a patch of 3.3% AEP surface water flood risk at the northern part of the site. This patch is surrounded by 1% AEP surface water flood risk, and 0.1% AEP surface water flood risk which also appears as two other pockets on other parts of the site. When considering future climate change risk projections, all three risk percentages become more extensive. The entire site is covered by groundwater flooding risk. </t>
  </si>
  <si>
    <t>No comment, duplicate site, assessed under 45/24/002</t>
  </si>
  <si>
    <t xml:space="preserve">There is a pocket of 0.1% AEP surface water flood risk at the northern part of the site. When considering future climate change risk projection, 1% AEP surface water flood risk is introduced, and is surrounded by 0.1% AEP surface water flood risk. </t>
  </si>
  <si>
    <t xml:space="preserve">The eastern boundary of the site is covered by Flood Zone 3b. The same area is also covered by Flood Zone 3a, and the entire site is covered by Flood Zone 2 and the EA fluvial climate change allowance. There are two large patches of 0.1% AEP surface water flood risk at the north-western corner of the site. When considering future climate change risk projections, 1% AEP surface water flood risk is introduced on-site. The entire site is at risk of groundwater emergence.  </t>
  </si>
  <si>
    <t xml:space="preserve">There is a patch of 3.3% AEP surface water flood risk in the upper reigon of the site. This patch is surrounded by 1% AEP surface water flood risk, as well as 0.1% AEP surface water flood risk. When considering future climate change risk, risk increases within the same small area, which built development could likely avoid. </t>
  </si>
  <si>
    <t xml:space="preserve">If the site is progressed by the Council for site allocation, policy wording should direct built development away from the areas of flood risk. </t>
  </si>
  <si>
    <t>A narrow crorridor of 0.1% AEP event surface water flood risk runs along the centre of the site. When considering future climate change risk projections, this risk increases with small patches of  1% AEP surface water flood risk. The site is at risk of ground water emergence.</t>
  </si>
  <si>
    <t>There is a small pocket of 1% AEP surface water flood risk in the southern part of the site. The pocket is surrounded by 0.1% AEP surface water flood risk. When considering future climate change risk projections, area iof risk increases slightly.</t>
  </si>
  <si>
    <t>If the site is progressed by the Council for site allocation, policy wording should direct built development away from the areas of flood risk.</t>
  </si>
  <si>
    <t xml:space="preserve">There is a small pocket of 3.3% AEP surface water flood risk at the southern boundary of the site. This risk is surrounded by 1% AEP surface water flood risk, as well as 0.1% AEP surface water flood risk. When considering future climate change risk projections risk increases but is located in same area, which built development could likely avoid.  </t>
  </si>
  <si>
    <t xml:space="preserve">There is a patch of 0.1% AEP surface water flood risk at the north-western edge of the site, which built development could likely avoid. </t>
  </si>
  <si>
    <t xml:space="preserve">There is a small patch of 3.3% AEP surface water flood risk in the centre of the site. This is surrounded by further 1% AEP surface water flood risk, which also appears in other pockets of the site. 0.1% AEP surface water flood risk also surround both of these percentage risks. When considering future climate change risk projections, the risk areas largely remain the same. </t>
  </si>
  <si>
    <t>1% AEP surface water flood risk runs along the eastern boundary of the site. 0.1% AEP surface water flood risk becomes more extensive, and runs along the entireity of the eastern boundary. Risk along this boundary increases when the EA climate change allowance is considered, but the concentration at the edge of the site means that built development could likely avoid area of flood risk.</t>
  </si>
  <si>
    <t>3.3% AEP surface water flood risk appears at the location of a pond on-site, as well as around buildings further north of the pond. These pockets are also surrounded by 1% AEP surface water flood risk, as well as more extensive 0.1% AEP surface water flood risk. When considering future climate change risk projections, risk increases and appear more extensively.  It  may be difficult for built development to avoid as surface water flood risk is located in siginificant clusters in the centre and south of the site</t>
  </si>
  <si>
    <t>If the site is progressed by the Council for site allocation, a Level 2 SFRA assessment would be required.</t>
  </si>
  <si>
    <t>A very small area of Levenage Lane (which is included in site area) is at risk of 0.1% AEP event surface water flooding, but the rest of the site not affected by flood risk.</t>
  </si>
  <si>
    <t>South western boundary is affected by a narrow strip of 0.1% AEP event surface water flood risk, which increases to 1% AEP risk when the EA climate change allowance is considered. However, the location of the flood risk on the edge of the site means that built development can likely avoid the area of surface water flood risk.</t>
  </si>
  <si>
    <t>3.3%, 1% and 0.1% AEP event surface water flood risk folllows the brook accross the north east of the site and area and risk increases slightly if the EA climate change is taken into account.</t>
  </si>
  <si>
    <t>No comment as it is not considered the site is a genuine submission.</t>
  </si>
  <si>
    <t>Flood Zone 3b runs  runs through the site from north to south. Flood Zone 3a and 2 surround Flood Zone 3b, but coveri a larger area.When considering future climate change risk projections, the area covered becomes slightly more extensive. There are numerous pockets of 3.3% AEP surface water flood risk across the site within the area of fluvial flood risk, as well as a thin strip in the south-eastern part of the site. Most of these pockets are surrounded by 1% AEP surface water flood risk, as well as 0.1% AEP surface water flood risk which appears more extensively. When considering future climate change risk projections, the risk follows the same pattern but expands and becomes more extensive. Given the distribution and scale of the flood risk, a Level 2 SFRA is likely to be required.</t>
  </si>
  <si>
    <t xml:space="preserve">There is a small area of 3.3% AEP surface water flood risk at the south-eastern part of the site adjacent to the existing building. This is surrounded by 1% and 0.1% AEP surface water flood risk. Risk increases if the EA climate change allowance is taken into account, but is largely concentrated in the south eastern part of the site.   </t>
  </si>
  <si>
    <t>SiteRef</t>
  </si>
  <si>
    <t>Name</t>
  </si>
  <si>
    <t>Proposed_Use</t>
  </si>
  <si>
    <t>Area_Ha</t>
  </si>
  <si>
    <t>FZ3b_Area</t>
  </si>
  <si>
    <t>FZ3a_Area</t>
  </si>
  <si>
    <t>FZ2_Area</t>
  </si>
  <si>
    <t>FZ1_Area</t>
  </si>
  <si>
    <t>FZ3b_pct</t>
  </si>
  <si>
    <t>FZ3a_pct</t>
  </si>
  <si>
    <t>FZ2_pct</t>
  </si>
  <si>
    <t>FZ1</t>
  </si>
  <si>
    <t>SWSP30yr_Area</t>
  </si>
  <si>
    <t>SWSP100yr_Area</t>
  </si>
  <si>
    <t>SWSP1000yr_Area</t>
  </si>
  <si>
    <t>Very Low Area</t>
  </si>
  <si>
    <t>SWSP30yr_pct</t>
  </si>
  <si>
    <t>SWSP100yr_pct</t>
  </si>
  <si>
    <t>SWSP1000yr_pct</t>
  </si>
  <si>
    <t>Very Low pct</t>
  </si>
  <si>
    <t>QA</t>
  </si>
  <si>
    <t>Future_functional_floodplain_area</t>
  </si>
  <si>
    <t>Future_FF_pct</t>
  </si>
  <si>
    <t>Future_FZ_area</t>
  </si>
  <si>
    <t>Future_FZ_pct</t>
  </si>
  <si>
    <t>SWSP100_CC_Area</t>
  </si>
  <si>
    <t>SWSP100_CC_Pct</t>
  </si>
  <si>
    <t>Dry day reservoir area</t>
  </si>
  <si>
    <t>Dry day reservoir pct</t>
  </si>
  <si>
    <t>01/24/001</t>
  </si>
  <si>
    <t>Land North of Dolphin Way</t>
  </si>
  <si>
    <t>01/24/002</t>
  </si>
  <si>
    <t>Land at Twyford Bury Lane</t>
  </si>
  <si>
    <t>01/24/003</t>
  </si>
  <si>
    <t>Stylemans Farm</t>
  </si>
  <si>
    <t>01/24/004</t>
  </si>
  <si>
    <t>Meadowlands Development Site and Meads Greenways</t>
  </si>
  <si>
    <t>01/24/005</t>
  </si>
  <si>
    <t>Land at Aynsworth Avenue</t>
  </si>
  <si>
    <t>01/24/006</t>
  </si>
  <si>
    <t>Apton Road Car Park</t>
  </si>
  <si>
    <t>01/24/007</t>
  </si>
  <si>
    <t>Land north of Plantains Wood Cottages, and east of the A120 Little Hadham Bypass</t>
  </si>
  <si>
    <t>01/24/008</t>
  </si>
  <si>
    <t>Wickham Hall</t>
  </si>
  <si>
    <t>01/24/009</t>
  </si>
  <si>
    <t>Land east of Avanti Grange Sports Pitches, north of the A120</t>
  </si>
  <si>
    <t>01/24/010</t>
  </si>
  <si>
    <t>Land North of Great Hadham Road</t>
  </si>
  <si>
    <t>01/24/011</t>
  </si>
  <si>
    <t>Land adjacent to The Rectory</t>
  </si>
  <si>
    <t>01/24/012</t>
  </si>
  <si>
    <t>Land north and west of A120</t>
  </si>
  <si>
    <t>01/24/013</t>
  </si>
  <si>
    <t>Land to the rear (east) of the Coach and Horses, within title number HD389376</t>
  </si>
  <si>
    <t>01/24/014</t>
  </si>
  <si>
    <t>Land at Stortford Park Farm</t>
  </si>
  <si>
    <t>01/24/015</t>
  </si>
  <si>
    <t>Land at Stortford Park Farm, west of A1184</t>
  </si>
  <si>
    <t>01/24/016</t>
  </si>
  <si>
    <t>Land Adjacent to London Road / Thorley Street / Pig Lane</t>
  </si>
  <si>
    <t>01/24/017</t>
  </si>
  <si>
    <t>Old River Lane</t>
  </si>
  <si>
    <t>01/24/018</t>
  </si>
  <si>
    <t>Land south of A120 and west of the A1184</t>
  </si>
  <si>
    <t>01/24/019</t>
  </si>
  <si>
    <t>Land north of the A120 and south of Wickham Hall</t>
  </si>
  <si>
    <t>01/24/020</t>
  </si>
  <si>
    <t>Land east of Thorley Lane East</t>
  </si>
  <si>
    <t>01/24/021</t>
  </si>
  <si>
    <t>Land off Vardon Drive</t>
  </si>
  <si>
    <t>02/24/001</t>
  </si>
  <si>
    <t>Cherry Green Lane, Westmill, Buntingford</t>
  </si>
  <si>
    <t>02/24/003</t>
  </si>
  <si>
    <t>Buntingford West</t>
  </si>
  <si>
    <t>02/24/004</t>
  </si>
  <si>
    <t>Land north of Freman College</t>
  </si>
  <si>
    <t>02/24/005</t>
  </si>
  <si>
    <t>Land Adjoining Prestwick</t>
  </si>
  <si>
    <t>02/24/006</t>
  </si>
  <si>
    <t>Land adjoining Torreen, Buntingford</t>
  </si>
  <si>
    <t>02/24/007</t>
  </si>
  <si>
    <t>LAND WEST OF BUTTERMILK HALL FARM</t>
  </si>
  <si>
    <t>02/24/008</t>
  </si>
  <si>
    <t>Land West of London Road</t>
  </si>
  <si>
    <t>02/24/009</t>
  </si>
  <si>
    <t>Land West of A10</t>
  </si>
  <si>
    <t>02/24/010</t>
  </si>
  <si>
    <t>Land Off London Road And Owles Lane</t>
  </si>
  <si>
    <t>02/24/011</t>
  </si>
  <si>
    <t>Land Adjoining Arcadia</t>
  </si>
  <si>
    <t>02/24/012</t>
  </si>
  <si>
    <t>Land West Of Buntingford</t>
  </si>
  <si>
    <t>02/24/013</t>
  </si>
  <si>
    <t>02/24/014</t>
  </si>
  <si>
    <t>03/24/003</t>
  </si>
  <si>
    <t>Hertford Telephone Exchange</t>
  </si>
  <si>
    <t>03/24/004</t>
  </si>
  <si>
    <t>Hertford Areas 13C Land East Of Queens Road</t>
  </si>
  <si>
    <t>03/24/005</t>
  </si>
  <si>
    <t>Dunkirks Farm</t>
  </si>
  <si>
    <t>03/24/006</t>
  </si>
  <si>
    <t>Mead Lane</t>
  </si>
  <si>
    <t>03/24/007</t>
  </si>
  <si>
    <t>Land adjacent to Woodville Place and Molewood RoadMolewood Road</t>
  </si>
  <si>
    <t>03/24/008</t>
  </si>
  <si>
    <t>Madford Retail Park</t>
  </si>
  <si>
    <t>03/24/009</t>
  </si>
  <si>
    <t>Land at Bacons Farm</t>
  </si>
  <si>
    <t>03/24/010</t>
  </si>
  <si>
    <t>Land south of Welwyn Road</t>
  </si>
  <si>
    <t>03/24/011</t>
  </si>
  <si>
    <t>Land east of Wadesmill Road, Bengeo</t>
  </si>
  <si>
    <t>03/24/012</t>
  </si>
  <si>
    <t>Leahoe House</t>
  </si>
  <si>
    <t>03/24/013</t>
  </si>
  <si>
    <t>Wallfields</t>
  </si>
  <si>
    <t>03/24/014</t>
  </si>
  <si>
    <t>Braziers Field</t>
  </si>
  <si>
    <t>03/24/015</t>
  </si>
  <si>
    <t>Land at Hawthorn Close</t>
  </si>
  <si>
    <t>03/24/016</t>
  </si>
  <si>
    <t>Old London Road Car Park</t>
  </si>
  <si>
    <t>03/24/017</t>
  </si>
  <si>
    <t>Land South of Hornsmill Road</t>
  </si>
  <si>
    <t>03/24/018</t>
  </si>
  <si>
    <t>Corner of Beane Road / Molewood Road</t>
  </si>
  <si>
    <t>04/24/001</t>
  </si>
  <si>
    <t>Redbricks</t>
  </si>
  <si>
    <t>04/24/002</t>
  </si>
  <si>
    <t>Former Triangle Nursery</t>
  </si>
  <si>
    <t>04/24/003</t>
  </si>
  <si>
    <t>Land at Redricks Lane,</t>
  </si>
  <si>
    <t>04/24/004</t>
  </si>
  <si>
    <t>Retained Land at Chalks Farm</t>
  </si>
  <si>
    <t>04/24/005</t>
  </si>
  <si>
    <t>Land South of Wychford Drive, Sawbridgeworth</t>
  </si>
  <si>
    <t>04/24/006</t>
  </si>
  <si>
    <t>Land at Thomas Rivers</t>
  </si>
  <si>
    <t>04/24/007</t>
  </si>
  <si>
    <t>Land North of Leventhorpe School, Sawbridgeworth</t>
  </si>
  <si>
    <t>04/24/008</t>
  </si>
  <si>
    <t>Land west of Sawbridgeworth</t>
  </si>
  <si>
    <t>04/24/009</t>
  </si>
  <si>
    <t>Kecksy’s Farm</t>
  </si>
  <si>
    <t>04/24/010</t>
  </si>
  <si>
    <t>Redricks Employment Site, under land title HD432408</t>
  </si>
  <si>
    <t>04/24/011</t>
  </si>
  <si>
    <t>Land at Redricks Farm, title numbers HD441060 and HD432408</t>
  </si>
  <si>
    <t>04/24/012</t>
  </si>
  <si>
    <t>Grazing Land at Reedings Way</t>
  </si>
  <si>
    <t>05/24/003</t>
  </si>
  <si>
    <t>Land on the west side of Hoe Land adjacent to the A10</t>
  </si>
  <si>
    <t>05/24/004</t>
  </si>
  <si>
    <t>Bakers End Farm</t>
  </si>
  <si>
    <t>05/24/005</t>
  </si>
  <si>
    <t>Land Adjoining Westmill Road</t>
  </si>
  <si>
    <t>05/24/006</t>
  </si>
  <si>
    <t>05/24/008</t>
  </si>
  <si>
    <t>Land rear Barwick Yard</t>
  </si>
  <si>
    <t>05/24/009</t>
  </si>
  <si>
    <t>Caravan Field</t>
  </si>
  <si>
    <t>05/24/010</t>
  </si>
  <si>
    <t>Land at Crane Mead</t>
  </si>
  <si>
    <t>05/24/011</t>
  </si>
  <si>
    <t>Land east of Crane Mead</t>
  </si>
  <si>
    <t>05/24/012</t>
  </si>
  <si>
    <t>Land at Chadwell Springs Golf Course, within title number HD463486</t>
  </si>
  <si>
    <t>05/24/013</t>
  </si>
  <si>
    <t>Presdales Pit</t>
  </si>
  <si>
    <t>05/24/014</t>
  </si>
  <si>
    <t>Land at New River, London Road/Marsh Lane</t>
  </si>
  <si>
    <t>05/24/015</t>
  </si>
  <si>
    <t>05/24/016</t>
  </si>
  <si>
    <t>Land at New River, Lower Road</t>
  </si>
  <si>
    <t>05/24/017</t>
  </si>
  <si>
    <t>Wadesmill Park</t>
  </si>
  <si>
    <t>05/24/018</t>
  </si>
  <si>
    <t>Former Brazier Landfill Site</t>
  </si>
  <si>
    <t>05/24/019</t>
  </si>
  <si>
    <t>Land adjacent to Appleton Farm, Babbs Green, Wareside</t>
  </si>
  <si>
    <t>05/24/020</t>
  </si>
  <si>
    <t>Land at King George Road former Garage and Community Hall Site</t>
  </si>
  <si>
    <t>05/24/021</t>
  </si>
  <si>
    <t>Pomarium</t>
  </si>
  <si>
    <t>05/24/022</t>
  </si>
  <si>
    <t>land adjacent to the pomarium</t>
  </si>
  <si>
    <t>06/24/001</t>
  </si>
  <si>
    <t>The Old Bell. Anstey</t>
  </si>
  <si>
    <t>06/24/002</t>
  </si>
  <si>
    <t>Land at St. Geroges End, Anstey SG9 0BY</t>
  </si>
  <si>
    <t>06/24/003</t>
  </si>
  <si>
    <t>Anstey Paddock</t>
  </si>
  <si>
    <t>06/24/004</t>
  </si>
  <si>
    <t>Land off Hare Street</t>
  </si>
  <si>
    <t>07/24/002</t>
  </si>
  <si>
    <t>Land to Rear of 1-6 The Glebe, School Lane</t>
  </si>
  <si>
    <t>08/24/001</t>
  </si>
  <si>
    <t>Land East of Stevenage</t>
  </si>
  <si>
    <t>09/24/001</t>
  </si>
  <si>
    <t>Land at Church Lane</t>
  </si>
  <si>
    <t>10/24/001</t>
  </si>
  <si>
    <t>Lingfields House</t>
  </si>
  <si>
    <t>10/24/002</t>
  </si>
  <si>
    <t>Land at Benington Bury Stud Farm</t>
  </si>
  <si>
    <t>11/24/001</t>
  </si>
  <si>
    <t>Unnamed Road, Birch Green (leading to Pipers End/Chapel Ln from Birch Green)</t>
  </si>
  <si>
    <t>11/24/002</t>
  </si>
  <si>
    <t>Land west of Birch Green</t>
  </si>
  <si>
    <t>11/24/003</t>
  </si>
  <si>
    <t>Beechleigh Farm, Hatfield Road, Birch Green Hertford SG14 2LP</t>
  </si>
  <si>
    <t>12/24/001</t>
  </si>
  <si>
    <t>Bramfield Place Farm</t>
  </si>
  <si>
    <t>12/24/002</t>
  </si>
  <si>
    <t>Land west of Bramfield Place Farm</t>
  </si>
  <si>
    <t>13/24/001</t>
  </si>
  <si>
    <t>Down Field</t>
  </si>
  <si>
    <t>13/24/002</t>
  </si>
  <si>
    <t>Down Field Site 5</t>
  </si>
  <si>
    <t>13/24/003</t>
  </si>
  <si>
    <t>Larks Hill (and access route)</t>
  </si>
  <si>
    <t>13/24/004</t>
  </si>
  <si>
    <t>Hamels Park Farm</t>
  </si>
  <si>
    <t>13/24/005</t>
  </si>
  <si>
    <t>Arden Meadow</t>
  </si>
  <si>
    <t>13/24/006</t>
  </si>
  <si>
    <t>Land Fronting B1368</t>
  </si>
  <si>
    <t>14/24/001</t>
  </si>
  <si>
    <t>Land east of The Causeway Brent Pelham</t>
  </si>
  <si>
    <t>14/24/002</t>
  </si>
  <si>
    <t>The Kennels</t>
  </si>
  <si>
    <t>15/24/002</t>
  </si>
  <si>
    <t>Land at Brickendon Grange Golf Club</t>
  </si>
  <si>
    <t>16/24/001</t>
  </si>
  <si>
    <t>Vacant field between, White Stubbs Manor, White Stubbs Ln, Broxbourne EN10 7QA and Silver Birches, White Stubbs Ln, Broxbourne EN10 7QA</t>
  </si>
  <si>
    <t>16/24/002</t>
  </si>
  <si>
    <t>Hertfordshire Zoo</t>
  </si>
  <si>
    <t>17/24/001</t>
  </si>
  <si>
    <t>Land at Buckland</t>
  </si>
  <si>
    <t>18/24/001</t>
  </si>
  <si>
    <t>Land at Munn's Farm, Cole Green</t>
  </si>
  <si>
    <t>18/24/002</t>
  </si>
  <si>
    <t>Land at Cole Green</t>
  </si>
  <si>
    <t>18/24/003</t>
  </si>
  <si>
    <t>B P Mitchell (Haulage Contractors) Ltd Highfields, Birchall Lane Hertfordshire, SG14 2NR</t>
  </si>
  <si>
    <t>19/24/001</t>
  </si>
  <si>
    <t>Ryders Mead and Camp Field</t>
  </si>
  <si>
    <t>19/24/002</t>
  </si>
  <si>
    <t>Land at Dowsetts Lane/Ermine Street (West of Wellington Cottages)</t>
  </si>
  <si>
    <t>19/24/003</t>
  </si>
  <si>
    <t>Land at Dowsetts Lane (East of Wellington Cottages)</t>
  </si>
  <si>
    <t>19/24/004</t>
  </si>
  <si>
    <t>Land at Collier’s End within title number HD467690</t>
  </si>
  <si>
    <t>19/24/005</t>
  </si>
  <si>
    <t>LAND ADJACENT QUAKERS FARM</t>
  </si>
  <si>
    <t>19/24/006</t>
  </si>
  <si>
    <t>Lower Wheeler</t>
  </si>
  <si>
    <t>19/24/007</t>
  </si>
  <si>
    <t>Collier End Business Park</t>
  </si>
  <si>
    <t>19/24/008</t>
  </si>
  <si>
    <t>Land to West of Ermine Street</t>
  </si>
  <si>
    <t>19/24/009</t>
  </si>
  <si>
    <t>Field Farm Levens Green</t>
  </si>
  <si>
    <t>20/24/001</t>
  </si>
  <si>
    <t>Land Adj. To The Old Rectory</t>
  </si>
  <si>
    <t>20/24/002</t>
  </si>
  <si>
    <t>Peascroft</t>
  </si>
  <si>
    <t>20/24/003</t>
  </si>
  <si>
    <t>Land to the East of Warren Lane, Cottered</t>
  </si>
  <si>
    <t>22/24/001</t>
  </si>
  <si>
    <t>Fiddlers Brook Stables</t>
  </si>
  <si>
    <t>22/24/002</t>
  </si>
  <si>
    <t>Land at Redricks, Gilston</t>
  </si>
  <si>
    <t>22/24/003</t>
  </si>
  <si>
    <t>Land South of Redricks Lane</t>
  </si>
  <si>
    <t>22/24/004</t>
  </si>
  <si>
    <t>Grazing Land at Eastwick</t>
  </si>
  <si>
    <t>22/24/005</t>
  </si>
  <si>
    <t>Land to the west and south of the Dusty Miller within title number HD336731</t>
  </si>
  <si>
    <t>23/24/001</t>
  </si>
  <si>
    <t>Land between Wych Elm and Barleycroft Works</t>
  </si>
  <si>
    <t>23/24/002</t>
  </si>
  <si>
    <t>Whitebarns</t>
  </si>
  <si>
    <t>23/24/003</t>
  </si>
  <si>
    <t>BARLEYCROFT WORKS</t>
  </si>
  <si>
    <t>23/24/004</t>
  </si>
  <si>
    <t>Land at Whitebarns Lane</t>
  </si>
  <si>
    <t>23/24/005</t>
  </si>
  <si>
    <t>Land East of Barleycroft Works</t>
  </si>
  <si>
    <t>23/24/006</t>
  </si>
  <si>
    <t>Land East of Willows Farm</t>
  </si>
  <si>
    <t>23/24/007</t>
  </si>
  <si>
    <t>Land South of Stocking Pelham</t>
  </si>
  <si>
    <t>23/24/008</t>
  </si>
  <si>
    <t>Land East of Violets Lane</t>
  </si>
  <si>
    <t>24/24/001</t>
  </si>
  <si>
    <t>Land rear of Waggon &amp; Horses</t>
  </si>
  <si>
    <t>24/24/002</t>
  </si>
  <si>
    <t>The Vicar's Field, Great Amwell</t>
  </si>
  <si>
    <t>24/24/003</t>
  </si>
  <si>
    <t>Landcroft and Byfield Nursery</t>
  </si>
  <si>
    <t>24/24/004</t>
  </si>
  <si>
    <t>Land at C. U. Phosco Lighting</t>
  </si>
  <si>
    <t>24/24/005</t>
  </si>
  <si>
    <t>Pepper Hill</t>
  </si>
  <si>
    <t>25/24/001</t>
  </si>
  <si>
    <t>Barnfield</t>
  </si>
  <si>
    <t>25/24/002</t>
  </si>
  <si>
    <t>Land North of Park Road,</t>
  </si>
  <si>
    <t>25/24/003</t>
  </si>
  <si>
    <t>Land to the west of Gt Hormead Village Hall and east and west of Hormead COE First &amp; Nursery</t>
  </si>
  <si>
    <t>26/24/001</t>
  </si>
  <si>
    <t>Mentley</t>
  </si>
  <si>
    <t>27/24/001</t>
  </si>
  <si>
    <t>Hare Street Estate (Eric's Wood)</t>
  </si>
  <si>
    <t>27/24/002</t>
  </si>
  <si>
    <t>Land North of Bluebell Cottage</t>
  </si>
  <si>
    <t>27/24/003</t>
  </si>
  <si>
    <t>Land adjacent to Bluebell Cottage</t>
  </si>
  <si>
    <t>27/24/004</t>
  </si>
  <si>
    <t>Land at Heatherdown</t>
  </si>
  <si>
    <t>27/24/005</t>
  </si>
  <si>
    <t>(Former) Livery Yard</t>
  </si>
  <si>
    <t>27/24/006</t>
  </si>
  <si>
    <t>LAND ADJACENT HOWE ENGINEERING</t>
  </si>
  <si>
    <t>27/24/007</t>
  </si>
  <si>
    <t>LAND ADJACENT THE CHIMNEYS</t>
  </si>
  <si>
    <t>27/24/009</t>
  </si>
  <si>
    <t>Rowney Close</t>
  </si>
  <si>
    <t>27/24/010</t>
  </si>
  <si>
    <t>Land to the west of the Beehive Public House</t>
  </si>
  <si>
    <t>27/24/011</t>
  </si>
  <si>
    <t>Kemps Close</t>
  </si>
  <si>
    <t>27/24/012</t>
  </si>
  <si>
    <t>Silkmead Farm</t>
  </si>
  <si>
    <t>29/24/001</t>
  </si>
  <si>
    <t>Barclay Grange</t>
  </si>
  <si>
    <t>29/24/002</t>
  </si>
  <si>
    <t>The Roundings</t>
  </si>
  <si>
    <t>29/24/003</t>
  </si>
  <si>
    <t>South of Hailey Lane field</t>
  </si>
  <si>
    <t>29/24/004</t>
  </si>
  <si>
    <t>Land adjacent to College Farm, Hertford Heath, title number HD503974</t>
  </si>
  <si>
    <t>29/24/005</t>
  </si>
  <si>
    <t>Land Adjacent Priors Close, London Rd, Hertford Heath, Herts</t>
  </si>
  <si>
    <t>29/24/006</t>
  </si>
  <si>
    <t>Land at Amwell Place Farm</t>
  </si>
  <si>
    <t>30/24/001</t>
  </si>
  <si>
    <t>Land at St Marys Lane</t>
  </si>
  <si>
    <t>30/24/002</t>
  </si>
  <si>
    <t>Terrace Wood Nursey</t>
  </si>
  <si>
    <t>31/24/001</t>
  </si>
  <si>
    <t>Land to the east of Canterbury Park (T8)</t>
  </si>
  <si>
    <t>31/24/002</t>
  </si>
  <si>
    <t>Land west of High Road, High Cross</t>
  </si>
  <si>
    <t>31/24/003</t>
  </si>
  <si>
    <t>Land to the East of High Road</t>
  </si>
  <si>
    <t>31/24/004</t>
  </si>
  <si>
    <t>Land south of Oakley Coachworks referenced as T6</t>
  </si>
  <si>
    <t>31/24/005</t>
  </si>
  <si>
    <t>Sutes Farm, High Cross</t>
  </si>
  <si>
    <t>31/24/006</t>
  </si>
  <si>
    <t>Land on North Drive</t>
  </si>
  <si>
    <t>31/24/007</t>
  </si>
  <si>
    <t>Land east of Oakley Coachworks referenced as T7</t>
  </si>
  <si>
    <t>32/24/001</t>
  </si>
  <si>
    <t>LAND SOUTH OF LAUDEN LODGE</t>
  </si>
  <si>
    <t>32/24/002</t>
  </si>
  <si>
    <t>LAND NORTH HIGH WYCH PRIMARY SCHOOL</t>
  </si>
  <si>
    <t>32/24/003</t>
  </si>
  <si>
    <t>Land East Sayes Park Farm</t>
  </si>
  <si>
    <t>32/24/004</t>
  </si>
  <si>
    <t>Land West of Sayes Park Farm</t>
  </si>
  <si>
    <t>32/24/005</t>
  </si>
  <si>
    <t>32/24/006</t>
  </si>
  <si>
    <t>Land West Of Sayes Park Farm</t>
  </si>
  <si>
    <t>32/24/007</t>
  </si>
  <si>
    <t>Land South of Sayes Park Farm</t>
  </si>
  <si>
    <t>34/24/001</t>
  </si>
  <si>
    <t>Land adj Walnut Tree House</t>
  </si>
  <si>
    <t>34/24/002</t>
  </si>
  <si>
    <t>Land west of Acorn Street, Hunsdon</t>
  </si>
  <si>
    <t>34/24/003</t>
  </si>
  <si>
    <t>Land to the South of Ellison Close, Hunsdon</t>
  </si>
  <si>
    <t>34/24/004</t>
  </si>
  <si>
    <t>Land at Samuels Farm</t>
  </si>
  <si>
    <t>34/24/005</t>
  </si>
  <si>
    <t>Land at Acorn Street</t>
  </si>
  <si>
    <t>34/24/006</t>
  </si>
  <si>
    <t>Land west of Widford Road, Hunsdon</t>
  </si>
  <si>
    <t>35/24/001</t>
  </si>
  <si>
    <t>Land off Deadfield Lane, Letty Green</t>
  </si>
  <si>
    <t>36/24/001</t>
  </si>
  <si>
    <t>Land off Little Berkhamsted Lane</t>
  </si>
  <si>
    <t>36/24/002</t>
  </si>
  <si>
    <t>Land West of Church Road</t>
  </si>
  <si>
    <t>36/24/003</t>
  </si>
  <si>
    <t>Land East of Church Road</t>
  </si>
  <si>
    <t>36/24/004</t>
  </si>
  <si>
    <t>Little Stockings House</t>
  </si>
  <si>
    <t>37/24/001</t>
  </si>
  <si>
    <t>Northbank</t>
  </si>
  <si>
    <t>37/24/002</t>
  </si>
  <si>
    <t>Land at Side Hilly</t>
  </si>
  <si>
    <t>37/24/003</t>
  </si>
  <si>
    <t>Land on the South Side of Standon Road</t>
  </si>
  <si>
    <t>37/24/004</t>
  </si>
  <si>
    <t>Land East of Albury Road, Little Hadham, title number HD554147</t>
  </si>
  <si>
    <t>37/24/005</t>
  </si>
  <si>
    <t>Church End Farm, Little Hadham</t>
  </si>
  <si>
    <t>37/24/006</t>
  </si>
  <si>
    <t>Land West of Albury Road and South of Lime Kiln Place</t>
  </si>
  <si>
    <t>37/24/007</t>
  </si>
  <si>
    <t>Land West of Lime Kiln Place</t>
  </si>
  <si>
    <t>37/24/008</t>
  </si>
  <si>
    <t>Land at Little Hadham within the A120 Little Hadham bypass</t>
  </si>
  <si>
    <t>37/24/009</t>
  </si>
  <si>
    <t>Lands adjacent to Little Hadham</t>
  </si>
  <si>
    <t>37/24/010</t>
  </si>
  <si>
    <t>Land north of Stortford Road</t>
  </si>
  <si>
    <t>38/24/001</t>
  </si>
  <si>
    <t>Land at Hill House</t>
  </si>
  <si>
    <t>38/24/002</t>
  </si>
  <si>
    <t>Old Station Yard</t>
  </si>
  <si>
    <t>38/24/003</t>
  </si>
  <si>
    <t>G.G.L. Nursery Site</t>
  </si>
  <si>
    <t>38/24/004</t>
  </si>
  <si>
    <t>Cherry Orchard</t>
  </si>
  <si>
    <t>38/24/005</t>
  </si>
  <si>
    <t>Dolans</t>
  </si>
  <si>
    <t>38/24/006</t>
  </si>
  <si>
    <t>Barn Field</t>
  </si>
  <si>
    <t>38/24/007</t>
  </si>
  <si>
    <t>Land and Millers, Kettle Green Farm</t>
  </si>
  <si>
    <t>38/24/008</t>
  </si>
  <si>
    <t>St Elizabeth's Centre</t>
  </si>
  <si>
    <t>38/24/009</t>
  </si>
  <si>
    <t>Laylock Cottage, High Street, Much Hadham, Herts, SG10 6BS</t>
  </si>
  <si>
    <t>38/24/010</t>
  </si>
  <si>
    <t>The Jolly Waggoners</t>
  </si>
  <si>
    <t>39/24/001</t>
  </si>
  <si>
    <t>Puckeridge North</t>
  </si>
  <si>
    <t>39/24/002</t>
  </si>
  <si>
    <t>39/24/003</t>
  </si>
  <si>
    <t>Land west of Cambridge Road and east of A10</t>
  </si>
  <si>
    <t>39/24/004</t>
  </si>
  <si>
    <t>Land south of St Thomas RC Primary School</t>
  </si>
  <si>
    <t>39/24/005</t>
  </si>
  <si>
    <t>St Thomas Primary School</t>
  </si>
  <si>
    <t>39/24/006</t>
  </si>
  <si>
    <t>land at Chapmans Field &amp; Perowne Way, Puckeridge</t>
  </si>
  <si>
    <t>39/24/007</t>
  </si>
  <si>
    <t>Land North of Standon Hill</t>
  </si>
  <si>
    <t>39/24/008</t>
  </si>
  <si>
    <t>Land east of Buntingford Road and south of Station Road</t>
  </si>
  <si>
    <t>39/24/009</t>
  </si>
  <si>
    <t>Land south of B1368 Station Road</t>
  </si>
  <si>
    <t>40/24/001</t>
  </si>
  <si>
    <t>Land at Cambridge Road / Spellbrook Lane East,</t>
  </si>
  <si>
    <t>40/24/002</t>
  </si>
  <si>
    <t>Land Rear of The Paddocks</t>
  </si>
  <si>
    <t>40/24/003</t>
  </si>
  <si>
    <t>Land at Spellbrook</t>
  </si>
  <si>
    <t>41/24/001</t>
  </si>
  <si>
    <t>Land East of Hawken Close (site c)</t>
  </si>
  <si>
    <t>41/24/002</t>
  </si>
  <si>
    <t>Land East of Hawken Drive (B)</t>
  </si>
  <si>
    <t>41/24/003</t>
  </si>
  <si>
    <t>Standon East option 1</t>
  </si>
  <si>
    <t>41/24/004</t>
  </si>
  <si>
    <t>Standon Business Park</t>
  </si>
  <si>
    <t>42/24/001</t>
  </si>
  <si>
    <t>Land to North of Springle House</t>
  </si>
  <si>
    <t>42/24/002</t>
  </si>
  <si>
    <t>Land to the east of Netherfield Lane, Stanstead Abbotts.</t>
  </si>
  <si>
    <t>42/24/003</t>
  </si>
  <si>
    <t>Kitten Lane East</t>
  </si>
  <si>
    <t>42/24/004</t>
  </si>
  <si>
    <t>East of A10 North of Hailey Lane</t>
  </si>
  <si>
    <t>42/24/005</t>
  </si>
  <si>
    <t>East of A10 South of Hailey Lane</t>
  </si>
  <si>
    <t>42/24/006</t>
  </si>
  <si>
    <t>Briggens Park, Stanstead Abbotts, Ware</t>
  </si>
  <si>
    <t>42/24/007</t>
  </si>
  <si>
    <t>Land south of Hillside Farm, adjacent to Stanstead Abbots, title number HD503974</t>
  </si>
  <si>
    <t>42/24/008</t>
  </si>
  <si>
    <t>Land South of High Street, Standstead St. Margarets</t>
  </si>
  <si>
    <t>42/24/009</t>
  </si>
  <si>
    <t>Briggens House Estate</t>
  </si>
  <si>
    <t>42/24/010</t>
  </si>
  <si>
    <t>414 Fencing</t>
  </si>
  <si>
    <t>42/24/011</t>
  </si>
  <si>
    <t>Rye Gate</t>
  </si>
  <si>
    <t>42/24/012</t>
  </si>
  <si>
    <t>Hillside Nursery</t>
  </si>
  <si>
    <t>43/24/001</t>
  </si>
  <si>
    <t>Land north of Stapleford</t>
  </si>
  <si>
    <t>43/24/002</t>
  </si>
  <si>
    <t>Land west of Warrenwood Industrial Estate</t>
  </si>
  <si>
    <t>43/24/003</t>
  </si>
  <si>
    <t>44/24/001</t>
  </si>
  <si>
    <t>Land at Tewin Hill and Upper Green Road</t>
  </si>
  <si>
    <t>44/24/002</t>
  </si>
  <si>
    <t>Lower Mimram Valley</t>
  </si>
  <si>
    <t>44/24/003</t>
  </si>
  <si>
    <t>Upper Green, Tewin, Herts, AL6</t>
  </si>
  <si>
    <t>44/24/004</t>
  </si>
  <si>
    <t>44/24/005</t>
  </si>
  <si>
    <t>Land East of Upper Green Road</t>
  </si>
  <si>
    <t>44/24/006</t>
  </si>
  <si>
    <t>44/24/007</t>
  </si>
  <si>
    <t>Land Rear of Godfries Close</t>
  </si>
  <si>
    <t>44/24/008</t>
  </si>
  <si>
    <t>Seven Acres Farm</t>
  </si>
  <si>
    <t>44/24/009</t>
  </si>
  <si>
    <t>63-65 Burnham Green Road</t>
  </si>
  <si>
    <t>44/24/010</t>
  </si>
  <si>
    <t>Land west of Moat Farm</t>
  </si>
  <si>
    <t>44/24/011</t>
  </si>
  <si>
    <t>Land North of Burnham Green Road</t>
  </si>
  <si>
    <t>45/24/001</t>
  </si>
  <si>
    <t>Land West of Ermine Street, Thundridge</t>
  </si>
  <si>
    <t>45/24/002</t>
  </si>
  <si>
    <t>Land off Poles Lane</t>
  </si>
  <si>
    <t>45/24/003</t>
  </si>
  <si>
    <t>Land at Poles Lane</t>
  </si>
  <si>
    <t>45/24/004</t>
  </si>
  <si>
    <t>Land North of Poles Lane</t>
  </si>
  <si>
    <t>46/24/001</t>
  </si>
  <si>
    <t>Burrs Green Farm</t>
  </si>
  <si>
    <t>46/24/002</t>
  </si>
  <si>
    <t>Land West of A602, Tonwell</t>
  </si>
  <si>
    <t>46/24/003</t>
  </si>
  <si>
    <t>Land west of Ware Road, Tonwell</t>
  </si>
  <si>
    <t>46/24/004</t>
  </si>
  <si>
    <t>Land east of Tonwell</t>
  </si>
  <si>
    <t>46/24/005</t>
  </si>
  <si>
    <t>Land south of Ware Road, Tonwell</t>
  </si>
  <si>
    <t>46/24/006</t>
  </si>
  <si>
    <t>Land north of Tonwell</t>
  </si>
  <si>
    <t>46/24/007</t>
  </si>
  <si>
    <t>Land at Tonwell within title number HD474610</t>
  </si>
  <si>
    <t>47/24/001</t>
  </si>
  <si>
    <t>Land to South of Stevenage Road</t>
  </si>
  <si>
    <t>47/24/002</t>
  </si>
  <si>
    <t>Land at Finches End</t>
  </si>
  <si>
    <t>47/24/003</t>
  </si>
  <si>
    <t>Land to West of 2 Kitcheners Lane</t>
  </si>
  <si>
    <t>47/24/004</t>
  </si>
  <si>
    <t>Old Walkern Nursery</t>
  </si>
  <si>
    <t>47/24/005</t>
  </si>
  <si>
    <t>Land to North of The Old Rectory Farm</t>
  </si>
  <si>
    <t>47/24/006</t>
  </si>
  <si>
    <t>Land North of Stevenage Road, Walkern</t>
  </si>
  <si>
    <t>47/24/007</t>
  </si>
  <si>
    <t>Land at Bockings, Church End</t>
  </si>
  <si>
    <t>47/24/008</t>
  </si>
  <si>
    <t>Land adjacent to 11 Glebe View, Walkern</t>
  </si>
  <si>
    <t>47/24/009</t>
  </si>
  <si>
    <t>Land West of High Street</t>
  </si>
  <si>
    <t>48/24/001</t>
  </si>
  <si>
    <t>Land at Clappers Lane</t>
  </si>
  <si>
    <t>48/24/002</t>
  </si>
  <si>
    <t>Land north of Ware Road, west of the A602</t>
  </si>
  <si>
    <t>48/24/003</t>
  </si>
  <si>
    <t>Land south of Stevenage Road, Watton-at-Stone</t>
  </si>
  <si>
    <t>48/24/004</t>
  </si>
  <si>
    <t>48/24/005</t>
  </si>
  <si>
    <t>Bardolphs Farm Yard</t>
  </si>
  <si>
    <t>49/24/001</t>
  </si>
  <si>
    <t>Land East of Hunsdon Road/B180, Widford</t>
  </si>
  <si>
    <t>49/24/002</t>
  </si>
  <si>
    <t>Land to North and East of Wilmoor</t>
  </si>
  <si>
    <t>49/24/003</t>
  </si>
  <si>
    <t>Land East of Priory Farm Yard, Widford</t>
  </si>
  <si>
    <t>49/24/004</t>
  </si>
  <si>
    <t>Land at Priory Farm Yard</t>
  </si>
  <si>
    <t>50/24/001</t>
  </si>
  <si>
    <t>The Big Field</t>
  </si>
  <si>
    <t>50/24/002</t>
  </si>
  <si>
    <t>02/24/015</t>
  </si>
  <si>
    <t>Land South of Hare Street Road and East of Buntingford</t>
  </si>
  <si>
    <t>03/24/019</t>
  </si>
  <si>
    <t>County Hall</t>
  </si>
  <si>
    <t>OBJECTID</t>
  </si>
  <si>
    <t>flood_sour</t>
  </si>
  <si>
    <t>name</t>
  </si>
  <si>
    <t>EHSLAA Ref</t>
  </si>
  <si>
    <t>site_area</t>
  </si>
  <si>
    <t>Actual Sit</t>
  </si>
  <si>
    <t>site_area_</t>
  </si>
  <si>
    <t>JBA_Area</t>
  </si>
  <si>
    <t>river</t>
  </si>
  <si>
    <t>Flood Zones plus climate change</t>
  </si>
  <si>
    <t>Site granted planning permission in 2025 (3/22/1551//FUL). If planning permission does not come forward and the site is progressed by the Council for allocation, policy wording should direct built development away from areas of surface water flood risk.</t>
  </si>
  <si>
    <t xml:space="preserve">If site is progressed by the Council for allocation, policy wording should direct built development away from area of surface water flood risk.If access links with Freman College are proposed that encroach on the surface water flood risk, a Level 2 SFRA will likely be required. </t>
  </si>
  <si>
    <t>The site could be allocated on flood risk grounds. Developer-led FRA will be required at planning application stage due to site size and groundwater flood risk. Resolution to grant planning permission (3/25/1270/FUL) secured at Development Management Committee in 2025.</t>
  </si>
  <si>
    <t>Site granted planning permission in 2025 (3/23/1390//FUL). If planning permission does not come forward and the site is progressed by the Council for allocation, policy wording should direct built development away from areas of surface water flood risk.</t>
  </si>
  <si>
    <t>The site overlaps with Flood Zone 3b along its entire western boundary along Brickendon Lane, which also impacts the site's potential access. There are also small pactches of surface water flood risk around the existing wooded area adjacent to Brickendon Lane (3.3% AEP), as well as a small patch along the site's northern edge (3.3% AEP). Groundwater flood risk also impacts  a large portion of the site to the north, south, and west.</t>
  </si>
  <si>
    <t>If site is progressed by the Council for allocation, a Level 2 SFRA will be required to further  assess fluvial flood risk around potential site access.</t>
  </si>
  <si>
    <t>Both the northern and southern egdes of the site overlap with Flood Zone 3b, 3a, and 2, due to the River Lea which runs adjacent along both sides. This flood risk could be avoided via amendments to the site's boundary or policy wording to direct built development away. Access to the south would be via a bridge over the river. Further investigation may be required to determine whether flood risk at access points could be avoided or mitigated. Additionally, there are small patches of surface water flood risk across the northern and western boundaries of the site. Groundwater flood risk also impacts the entire site.</t>
  </si>
  <si>
    <t>If site is progressed by the Council for allocation, a Level 2 SFRA will be required to further assess fluvial flood risk around potential site access.</t>
  </si>
  <si>
    <t>20% of the site (encompassed by the eastern field) is within Flood Zone 3b, associated with the River Rib which runs along the site's eastern border. This area of fluvial flood risk expands west slightly when considering Flood Zone 3a, 2 and future climate change flood risk. Within the same area of fluvial flood risk, there is also significant patches of surface water flood risk (3.3% AEP). Built development could avoid this eastern part of the site. The entire site is at risk of groundwater flooding.</t>
  </si>
  <si>
    <t>If site is progressed by the Council for allocation, policy wording should direct built development away from area of fluvial and surface water flood risk. (DELETE SFRA 2 reference)</t>
  </si>
  <si>
    <t>Only 0.001% of the site intersects with surface water flood risk (3.3% AEP), which would not impact upon potential built development. Strategic Recommendation C would be more appropriate (delete).</t>
  </si>
  <si>
    <t>There are two small patches of surface water flood risk (0.1% AEP) around the north of the site, near to the existing wallfields building. Risk on western area increases  if climate change allowance is taken into account. However, built development could avoid these areas of surface water risk. .</t>
  </si>
  <si>
    <t>The southern edge of the site overlaps very slightly with Flood Zone 3b. However, the impacted area increases when considering future fluvial flood risk projections and encompasses the south-eastern area of the site. This same area is impacted by surface water flood risk (3.3% AEP, 1% AEP, and 0.1% AEP). Due to the concentration of flood risk, built development could be directed away through policy wording or the site boundaries could be redrawn to address flood risk.</t>
  </si>
  <si>
    <t>If site is progressed by the Council for allocation, policy wording should direct built development away from area of flood risk.</t>
  </si>
  <si>
    <t>The site falls partly within flood zones 3b, 3a and 2. Over 60% of  the site is within Flood Zone 3b, so developable area would be restricted. The area affected further increases when considering future fluvial flood risk projections. Similarly, a significant portion of the site is impacted by surface water flood risk (3.3% AEP, 1% AEP, and 0.1% AEP), concentrated around the centre of the site, in the same area as the fluvial flood risk.</t>
  </si>
  <si>
    <t>If the site is progressed by the Council for allocation, a Level 2 SFRA may be required to assess further risk.</t>
  </si>
  <si>
    <t>Over 77%  of the site is within Flood Zone 3b, and is entirely within Flood Zone 3a. Taking account of EA climate change projections, all of the site lies within Flood Zone 3b.  f Furthermore, there is surface water floodig present across the site (0.1% AEP) which increases in coverage when considering the EA climate change allowance. Site is entirely at risk of groundwater flooding.</t>
  </si>
  <si>
    <t>Given extent of Flood Zone 3b across this small site- suggest site is not considered further due to flood risk concerns.</t>
  </si>
  <si>
    <t xml:space="preserve">Flood Zone 3b runs along the southern edge of the site, with Flood Zone 3a and 2 extending northwards.Risk increases when the EA climate change allowance is taken into account, but is concentrated in southern part of the site. There is also risk of reservoir flooding and  3.3%, 1% and 0.1% AEP event surface water present and future flood risk in this area. There is a small area at risk of ground water emergence, in western part of the site. </t>
  </si>
  <si>
    <t>There are several pockets of 3.3% AEP surface water flood risk scattered amongst the site. The biggest pocket sits in the south-eastern edge of the site. These pockets are accompanied by smaller pockets of 1% AEP surface water flood risk, which generally follow the same pattern and when combined with 0.1% AEP surface water flood risk, create a flow path across the site (north west to south east). When considering projected future climate change impacts on surface water flooding risk, the risk is extended and the flow path widened. As the path segregates the site, it will be difficult for built development to avoid.</t>
  </si>
  <si>
    <t>If the site is considered by the Council for allocation,  a Level 2 SFRA will be required to assess further risk.</t>
  </si>
  <si>
    <t>There is a thin band of 3.3% AEP surface water flooding risk along the northern part of the site boundary. This band is accompanied by very small pockets of 1% AEP and 0.1% AEP surface water flood risk that all appear immediately next to the 3.3% AEP risk band. When considering future climate change projections, the risk increases and more area is covered. Most importantly, the 3.3% AEP surface water flooding risk remains the same. Built development could easily avoid areas of flood risk.</t>
  </si>
  <si>
    <t>Tiny area of 0.1% AEP event surface water flood risk on the north western edge of the site, built development can easily avoid.</t>
  </si>
  <si>
    <t xml:space="preserve">There is an area of 3.3% AEP surface water flood risk at the south-eastern edge of the site. This area is surrounded immediately by 1% AEP surface water flood risk. 0.1% AEP surface water flood risk further surrounds this area, and extends further into the middle section of the site. There are also small pockets of 0.1% AEP risk in two other locations. This risk increases when considering EA climate change projections, but the area covered remains largely the same.  </t>
  </si>
  <si>
    <t>There is a thin band of 3.3% AEP surface water flood risk at the northern edge of the site. This band is accompanied by very small pockets of 1% AEP surface water flood risk, and larger pockets of 0.1% AEP surface water flood risk. When considering climate change risk projections, the area for 3.3% and 1% AEP surface water flooding increases in area. There is a small area at risk of ground water emergence in the eastern part of the site. Built development could avoid area of flood risk.</t>
  </si>
  <si>
    <t>There is a small area of Flood Zone 3b on the north-eastern corner of the site. This also intersects with the potential access road, the A1184 which is adjacent to the site. Flood Zone 3a and 2 cover the same area. When considering climate change projections, this risk becomes slightly larger. A 3.3% AEP risk of surface water flooding covers the same area, and runs adjacent to the site, to the north, outside of the site boundary. This 3.3% AEP risk is surrounded by very small pockets of 1% AEP surface water flood risk, and more extensively a 0.1% AEP surface water flood risk. When considering future climate change projections, the risk extends slightly.</t>
  </si>
  <si>
    <t xml:space="preserve">There is a thin band of Flood Zone 3b at the extreme south of the site. There is a very small strip of 3.3% AEP surface water flood risk in the middle of the site. There is more extensive 1% AEP surface water flooding risk in the middle of the site, as well as even more extensive 0.1% AEP surface water flooding risk. When considering EA climate change allowances, these risks are enhanced and cover more area on the site. </t>
  </si>
  <si>
    <t xml:space="preserve">Flood Zone 3b runs along the eastern boundary of the site, alongside Flood Zone 3a. Flood Zone 2 extends across the site, and takes up a large portion of the eastern half of the site. There is a very small pocket of 1% AEP surface water flood risk in the middle sector of the site to the north and east. There are two larger pockets of 0.1% AEP surface water flood risk in the middle and north-eastern part of the site. When considering future climate change risk, these pockets expand in size for all three pecentage risks. Built development could potentially avoid the eastern part of the site, but Flood zone 2 does cover a significant part of the site. Eastern side of the site is also at risk of ground water emergence. </t>
  </si>
  <si>
    <t>If site is progressed by the Council for allocation,  policy wording should direct built development away from areas of flood risk. If distribution of fluvial flood risk means built development can not avoid area of flood risk, a Level 2 SFRA will likely be required to assess further risk.</t>
  </si>
  <si>
    <t>The site is covered by two sizeable areas of Flood Zone 3b and 3a. Flood Zone 2 covers most of the site. The extent of the combined Flood Zones stays the same when considering future climate change risk projections. 3.3% AEP event surface water flooding risk extensively covers the site, specifcally on the western half, and it extends through to the north-eastern part of the site. Pockets of 1% AEP surface water flood risk fill the gaps in the 3.3% AEP surface water flood risk, as well as 0.1% AEP surface water flood risk.  When considering future climate change risk projections, risk increases and is more extensive. Risk of reservoir flooding folllows the same pattern as fluvial flood risk.  Groundwater flooding risk covers part of the middle sector of the site, as well as parts of the north-eastern part of the site. The extent of flood risk across the site, means it may be difficult for built development to avoid.</t>
  </si>
  <si>
    <t>If site is progressed by the Council for allocation  a Level 2 SFRA will likely be required to assess further risk.</t>
  </si>
  <si>
    <t xml:space="preserve">Flood Zone 3b and 3a run along the eastern site boundary. Flood Zone 2 covers a larger portion of the eastern part of the site. There is a small pocket of 1% AEP surface water flood risk on the southern part of the site, as well as two pockets of 0.1% AEP surface water flood risk. When considering climate change risk projection, there is a small area of 3.3% AEP surface water flood risk, as well as further 1% AEP event surface water flood risk. Built development could avoid eastern area of the site. The eastern area of the site is also at risk of ground water emergence.  </t>
  </si>
  <si>
    <t xml:space="preserve">If site is progressed by the Council for allocation,  water compatible uses can come forward, policy wording should direct any built development away from areas of flood risk. </t>
  </si>
  <si>
    <t xml:space="preserve">There is a small area of Flood Zone 2 at the north-eastern corner of the site. There is a small pocket of 1% AEP surface water flood risk in the centre of the site, which is surrounded by 0.1% AEP surface water flood risk. There is another small pocket of 0.1% AEP surface water flood risk on the site. When considering future climate change risk projections, the surface water flood risk becomes slightly more extensive. Built development could avoid fluvial and surface water food risk on the site, however potential site access falls within Flood Zone 2. </t>
  </si>
  <si>
    <t>Given the fluvial flood risk at the potential site access, if the site is progressed by the Council for allocation, a Level 2 SFRA will likely be required to assess risk..</t>
  </si>
  <si>
    <t>If site is progressed by the Council for allocation a Level 2 SFRA will be required to assess further risk.</t>
  </si>
  <si>
    <t xml:space="preserve">Only small area of the south eastern boundary of the site adjacent to the river is within Flood Zone 3b, and built development could avoid this area. Most of the site is within Flood Zone 3a, apart from an area in the northern and eastern part of the site, which are within Flood Zone 2. Difficult for built development to avoid Flood Zone 3a so SFRA 2 required. Site is also at risk of groundwater emergence. </t>
  </si>
  <si>
    <t>If the site is progressed by the Council for allocation, a Level 2 SFRA will be required to assess further risk.</t>
  </si>
  <si>
    <t xml:space="preserve">Approximately a third of site (eastern part) is located within Flood Zone 2. One small area of 3.3% event surface water in the site and a number of small pockets of lower surface water flood risk across the site, which increase in size if the EA climate change allowance is considered. There is a linear border of surface water flood risk along New River on the southern site boundary, The distribution of flood risk means it may be difficult for built development to avoid so likely that a Level 2 SFRA will be required to assess further risk if site is progressed for allocation. There is also risk of groundwater emergence. </t>
  </si>
  <si>
    <t>If site is progressed by the Council for allocation, policy wording shoould direct built development awaty from areas of flood riisk.  If the distribution of surface water flood risk means built development can not avoid, a Level 2 SFRA will likely be required.</t>
  </si>
  <si>
    <t xml:space="preserve">Small areas of surface water floodrisk (predominately 0.1% event), with some areas increasing to 1% event risk when a climate change allowance is included. Likely that built development can avoid areas of flood risk, but may depend on access arrangements. If areas of surface water flood risk is developed, a Level 2 SFRA will be required to assess further risk if the site progresses to allocation. </t>
  </si>
  <si>
    <t>Flood risk is primarily concentrated around the southern edge of the site, which is wihtin Flood Zone 3b. A larger area (still concentrated around the southern portion of the site)  is within Flood Zone 3 and Flood Zone 2. Surface water flood risk is present (1% AEP and 0.1% AEP) through the site, in the form of a thin strip along the south-western side. Surface water risk increases marginally and extends further north when conisdering the EA climate change allowance. Almost the entire site is at risk of groundwater flooding. Built development could potentially be directed away from areas of fluvial and surface water flood risk.</t>
  </si>
  <si>
    <t>If site is progressed by the Council for allocation, policy wording should direct built development away from areas of flood riisk.  If the distribution of flood risk means built development can not avoid, a Level 2 SFRA will likely be required.</t>
  </si>
  <si>
    <t>Nearly half the site lies within Flood Zone 3a and all the siite is within Flood Zone 2. Entire site is also within the EA future climate change flood zone allowance, indicating future flood risk, so a Level 2 SFRA is required to assess further risk.</t>
  </si>
  <si>
    <t xml:space="preserve">There is a tiny area of Flood Zone 3a and a small area of Flood Zone 2 at the south-eastern corner of the site. When considering future climate change risk projections, the area covered by a higher risk Flood Zone increases slightly. There are pockets of 0.1% AEP surface water flooding risk at the south-western corner of the site and small areas of 3.3% and 1% surface water flood risk on the B1368, which could affect access to the site. When considering future climate change risk projections, further 1% AEP surface water flood risk is introduced, however built development could easily avoid areas of fluvial and surface water flood risk. The site is entirely covered by groundwater flooding risk. </t>
  </si>
  <si>
    <t xml:space="preserve">There is a corridor of 3.3% AEP event surface water flood risk along part of the southern edge of the site and in the north west part of the site. Southern boundary of the site along Hadham Road and to east of site is also at risk of 1% and 0.1% AEP event surface water flood risk.  Taking account of the EA climate change allowance this risk extends further along the southern and eastern edge of the site, which is likely to impact access to the site. </t>
  </si>
  <si>
    <t>There is a very tiny overlap with Flood Zone 3b at the southern edge of the site, buffered by Flood Zone 3a and 2 along the southern tip of the site. Built development could avoid this area.  In addition, there are small patches of surface water flood risk (3.3% AEP) around the north and south of the site, as well as along its eastern edge. Further surface water flood risk (1% AEP and 0.1% AEP) manifests as a consistent flow extending from the north-western corner to the south-eastern corner across the site and then another path across the southern part of the site (outside the fluvial flood risk). These flow paths expand if the EA climate change allowance is taken into account. Only a small area of the site, but given the distribution of the flow paths across the site, it may be hard for built development to avoid. Site is also at risk of groundwater emergence.</t>
  </si>
  <si>
    <t>There is a small strip of surface water flood risk (3.3%, 1%, and 0.1% AEP) along Walkern Road, bordering the eastern edge of the site, which slightly overlaps with the site's boundary.  This risk impacts less than 1% of the site's area, but is adjacent to the proposed access point. Risk expands slightly if the EA climate change allowance is taken into account.</t>
  </si>
  <si>
    <t>If site is progressed by the Council for allocation, policy wording should direct built development away from areas of flood risk. Nevertheless, depending on the proposed access a Level 2 SFRA may be required to assess risk.</t>
  </si>
  <si>
    <t>There is a small area of 3.3% AEP surface water flood risk at the north-eastern corner of the site. This area is surrounded by very small pockets of 1% AEP surface water flood risk, which also appears on the eastern boundary of the site. These two areas are surrounded by more extensive 0.1% AEP surface water flood risk. When considering future climate change risk projections, the risk becomes slightly more extensive, but remains concentrated in north eastern corner.</t>
  </si>
  <si>
    <t>If site is progressed by the Council for allocation, policy wording should direct built development away from areas of flood risk</t>
  </si>
  <si>
    <t>There is a large flow path of 3.3% AEP surface water flood risk across the centre of the site. This risk is further surrounded by 1% AEP surface water flood risk, as well as more extensive 0.1% AEP surface water flood risk. When considering future climate change risk projections, the risk for 3.3% AEP and 1% AEP surface water flood risk becomes more extensive.The extent and distribution of the flood risk would be difficult for built development to avoid. The site is almost entirely covered by groundwater flooding risk.</t>
  </si>
  <si>
    <t>Flood risk is primarily concentrated around the southern edge of the site, which has minimal, inconsequential overlap with  Flood Zone 3b. The southern edge overlaps more extensively with Flood Zone 2, and there is a small patch of Flood Zone 3a. Future fluvial flood risk is more extensive, and covers the site around its access point. In the same area, adjacent to the site's access point along the B1368, there are patches of surface water flood risk (3.3% AEP, 1% AEP, and 0.1% AEP events). Almost the entire site is at risk of groundwater flooding.</t>
  </si>
  <si>
    <t xml:space="preserve">There is a notable amount of 3.3% AEP surface water flood risk at the northern boundary of the site. This risk is surrounded by 1% AEP surface water flood risk, as well as more extensive 0.1% AEP surface water flood risk. When considering future climate change risk projections, the risk becomes even more extensive for 3.3% AEP and 1% AEP surface water flood risk. However, flood risk is concentrated on northern part of the site, so built development could potentially avoid </t>
  </si>
  <si>
    <t>If site is progressed by the Council for allocation, policy wording should direct built development away from areas of surface water flood risk</t>
  </si>
  <si>
    <t>No significant flood risk within the site. However, the adjacent road (The Causeway) from which access would be granted is covered by surface water flood risk (3.3.% AEP event), with the area affected increasing when considering EA climate change allowances. So further investigation needed to ensure safe access can be  ensured.</t>
  </si>
  <si>
    <t>Given the surface water flood risk affecting the potential site access, if the site is progressed by the Council for allocation, a Level 2 SFRA will likely be required to assess risk.</t>
  </si>
  <si>
    <t>There are very small pockets of 0.1% AEP surface water flood risk, which marginally intersect with the site at the northern boundary. Tiny part of this increases to 1% risk when the EA climate change allowance is considered.</t>
  </si>
  <si>
    <t>There are several pockets of 3.3% AEP surface water flood risk scattered amongst the site. Many of these pockets are surrounded by further 1% AEP surface water flood risk, as well as slightly more extensive 0.1% AEP surface water flood risk. Only small areas, so built development could potentially avoid, but they are distributed across the site.</t>
  </si>
  <si>
    <t>If site is progressed by the Council for allocation, policy wording should direct built development away from areas of surface water flood risk. If the distribution of flood risk means built development can not avoid, a Level 2 SFRA will likely be required.</t>
  </si>
  <si>
    <t xml:space="preserve">There is a pocket of 0.1% AEP surface water flood risk at the south-eastern corner of the site. When considering future climate change risk projections, this risk upgrades to a 1% AEP surface water flood risk. </t>
  </si>
  <si>
    <t>There are several small pockets of 3.3% AEP surface water flood risk across the site. These pockets are often surrounded by further 1% AEP surface water flood risk and 0.1% AEP surface water flood risk. When considering future climate change risk projections, the risk for 3.3% AEP and 1% AEP surface water flood risk becomes more extensive. Areas of surface water flood risk are small but distribution may make it difficult for development to avoid.</t>
  </si>
  <si>
    <t xml:space="preserve">There are small pockets of Flood Zone 3b which intersect with the south-eastern boundary of the site. These intersections are somewhat marginal. This risk is surrounded by further Flood Zone 3a and Flood Zone 2 risk. 3.3% AEP surface water flood risk follows the same pattern as Flood Zone 3b, however also appears on the eastern boundary more towards the centre of the site, as well as a small intersection at another area on-site. These areas of risk are surrounded by small pockets of 1% AEP surface water flood risk, as well as more extensive 0.1% AEP surface water flood risk. When considering future climate change risk projections, the risk for 3.3% AEP and 1% AEP surface water flood risk becomes slightly more extensive. The distribution of flood risk means built development should be able to avoid. </t>
  </si>
  <si>
    <t xml:space="preserve">There is a large cluster of 3.3% AEP surface water flood risk at the northern most part of the site. These clusters are surrounded by 1% AEP surface water flood risk, as well as more extensive 0.1% AEP surface water flood risk. When considering future climate change risk, the risk for 3.3% and 1% AEP surface water flood risk becomes slightly more extensive. </t>
  </si>
  <si>
    <t>There are several clusters of 3.3% AEP surface water flood risk at the south-eastern corner of the site. These clusters are surrounded by further 1% AEP surface water flood risk clusters, as well as more extensive 0.1% AEP surface water flood risk. When considering future climate change risk projections, the risk areas for 3.3% AEP and 1% AEP surface water flood risk become slightly more extensive. Most of the risk is concentrated in southern part of the site, which built development could avoid. However, there is an area of 0.1% AEP event surface water flood risk on the access road which needs further investigation.</t>
  </si>
  <si>
    <t>Small pockets of 3.3% AEP event flood risk along the eastern edge of the site, along the A1170. Slightly larger areas of 1% AEP risk and extensive 0.1% AEP event risk along the eastern third of the site. If the EA climate change allowances are taken into account the risk all increases to 1% and 3.3% events. Given the extent of surface water flood risk and it's location next to the possible access routes, it is potentially difficult for built development to avoid.</t>
  </si>
  <si>
    <t>If site is progressed by the Council for allocation, a Level 2 SFRA will likely be required.</t>
  </si>
  <si>
    <t>There is a thin strip of 3.3% AEP surface water flood risk in the north-western edge of the site. There are a few tiny pockets of 0.1% AEP surface water flood risk in the same area. When considering future climate change risk projections, the risk covers slightly more area. Built development could easily avoid area of flood risk.</t>
  </si>
  <si>
    <t>There is a small area of 3.3% AEP surface water flood risk in the western half of the site. This risk area is surrounded by 1% AEP surface water flood risk, as well as 0.1% AEP surface water flood risk, which also appears in pockets scattered across the rest of the site. When considering future climate change risk projections, the risk becomes slightly bigger, covering slightly more area. Built development could easily avoid the areas of surface water flood risk.</t>
  </si>
  <si>
    <t>The site is at risk from ground water emergence. There are no other significant flood risk intersections on site.</t>
  </si>
  <si>
    <t xml:space="preserve">Flood Zone 3b runs along the western boundary of the site, and directly intersects with the site boundary- it could be avoided.. Flood Zone 3a follows the same pattern, but is accompanied by further risk in the middle of the site. Flood Zone 2 goes further and covers around 90% of the site, leaving only a small area at the north of the site uncovered. </t>
  </si>
  <si>
    <t xml:space="preserve">There is a small pocket of 0.1% AEP surface water flood risk at the northern part of the site. When considering future climate change risk projections, the risk area becomes slightly bigger. Built development could avoid areas of flood risk. </t>
  </si>
  <si>
    <t>If site is progressed by the Council for allocation, policy wording should direct built development away from the areas of flood risk.</t>
  </si>
  <si>
    <t xml:space="preserve">Tiny area of 3.3% and 1% AEP surface water flood risk intersects with site along the northern boundary. There is also a small corridor of surface water flood risk (0.1% AEP event) on the eastern side of the site, which appears to flow down from a more extensive area of flood risk to the north. This risk is marginally greater when considering EA climate change allowance.  Further surface water flood risk (3.3.% AEP and EA climate change allowance) is concentrated on the road adjacent to the site's entrance, which could impact potential access to the site. </t>
  </si>
  <si>
    <t>There is a pocket of 1% AEP surface water flood risk in the north-eastern corner of the site. Surrounding the pocket there is also 0.1% AEP surface water flood risk which travels north, with pockets on another part of the site. When considering future climate change risk projections, the risk becomes slightly more extensive, and covers more area.  However, built development could likely avoid.</t>
  </si>
  <si>
    <t>There is a thin strip of 0.1% AEP surface water flood risk which travels vertically through the middle of the site. When considering future climate change risk projections, the risk becomes slightly more extensive, and smaller pockets appear in other places around the site. However, built development could likely avoid.</t>
  </si>
  <si>
    <t xml:space="preserve">Flood Zone 3b and Flood Zone 2 runs immediately adjacent to the site, along the main road to the at the north west of the site. Access points should avoid this area. There is a small pocket of 3.3% AEP surface water flood risk in the middle of the site, which is also surrounded by 1% AEP and 0.1% AEP surface water flood risk. When considering future climate change risk projection, these risk percentages areas expand further, but concentrated in one area so built development could avoid. However there is surface water flood risk on main access road to site, in additon to the fluvial flood risk on the road to the north west of the site. Also, the site is almost entirely covered by a groundwater flooding risk, which travels through the centre of the site. </t>
  </si>
  <si>
    <t>Given the flood risk at the potential site access, if the site is progressed by the Council for allocation, a Level 2 SFRA will likely be required to assess risk.</t>
  </si>
  <si>
    <t>If site is progressed by the Council for allocation a Level 2 SFRA  will likely be required to assess further risk,</t>
  </si>
  <si>
    <t>Development not permitted in Flood Zone 3b. Check whether site boundary can be redrawn or whether it may be possible to incorporate functional floodplain into site layout and design as open greenspace. This may be possible for sites where percentage area of functional floodplain is lower. Site should be withdrawn if these criteria cannot be met. A Level 2 SFRA may be required to  inform this process.</t>
  </si>
  <si>
    <t>There is a pocket of 3.3% AEP surface water flood risk in the southern section of the site, covering a small pond on-site. This risk is surrounded by further 1% AEP surface water flood risk, and further 0.1% AEP surface water flood risk. When considering future climate change risk projections, the risk increases but stays concentrated in a relatively small area around the pond. There is also risk of ground water emergence.</t>
  </si>
  <si>
    <t>Overlap between site and Flood Zone 2 is very minimal, limited to the northern corner. However, the adjacent access road (Ginns Road), bordering the site's western edge, is almost entirely within Flood Zone 3b, alongside surface water flood risk (3.3%, 1% and 0.1%).</t>
  </si>
  <si>
    <t>Flood Zone 3b runs along Ginns Road, including very minimal overlap with the site's western border, triggering Recommendation A. Similarly, there is a small overlap on the western edge of the site with Flood Zone 2. Additionally, there is a patch of surface water flood risk (0.1% AEP) around the south-western corner of the site. So built development could easily avoid areas of flood risk on site, but further investigation is needed given the fluvial flood risk potentially affecting access.</t>
  </si>
  <si>
    <t>Small area of 1% AEP event surface water flood risk in north west of the site, which increases to 3.3% AEP event if the EA climate change allowance is considered. Area is surrounded by a slightly larger area of 0.1% AEP flood risk, alongside a second area of 0.1% flood risk in the southern part of the site. Built development could potentially avoid, however the site is quite small (it is understood the pub will be retained) so it may be difficult.</t>
  </si>
  <si>
    <t>If site is progressed by the Council for allocation, built development should be directed away from the areas of flood risk. If the distribution of flood risk means built development can not avoid, a Level 2 SFRA will likely be required.</t>
  </si>
  <si>
    <t xml:space="preserve">If site is progressed by the Council for allocation a Level 2 SFRA will likely be required. </t>
  </si>
  <si>
    <t>If site is progressed by Council for allocation a Level 2 SFRA will likely be required.</t>
  </si>
  <si>
    <t>An area of 3.3%, 1% and 0.1% AEP event in the centre of the site, which expands if EA climate change allowance is taken into account. Given the size of the site and distribution of surface water flood risk it may be difficult for built development to avoid surface water flood risk.</t>
  </si>
  <si>
    <t>There is a very small amount of 0.1% AEP surface water flood risk on the eastern boundary of the site. When considering future climate change risk projections, the risk becomes slightly more extensive, with a strip moving towards the centre of the site. The site is entirely at risk of ground water emergence.</t>
  </si>
  <si>
    <t>If site is progressed by the Council for allocation, policy wording should direct built development away from the areas of surface water flood risk.</t>
  </si>
  <si>
    <t>If site is progressed by the Council for allocation a Level 2 SFRA will likely be required.</t>
  </si>
  <si>
    <t>Flood Zone 3b covers the western most part of the site. The same area is covered by Flood Zone 3a, which also intersects slightly in the south-eastern part of the site. Flood Zone 2 expands the area covered in the west. When considering future climate change risk projections, the risk area stays largely the same. There is a pocket of 3.3% AEP surface water flooding risk in the western most part of the site. This risk is surrounded by further 1% AEP surface water flood risk, as well as 0.1% AEP surface water flood risk. When considering future climate change risk projections, the risk becomes greater in all three percentage categories. Whilist built development could potentially avoid these areas. there is fluvial flood risk along the B1038 (Flood Zones 3a and 2 and future climate change projections), which is likely to affect site access so should be investigated. The site is covered by groundwater flooding risk</t>
  </si>
  <si>
    <t>Due to the topography of the land forming a depression / valley which acts as a drain, there is significant surface water flood risk (3.3.% AEP) which flows through the centre of the site, from east to west down to the A10. Area of flood risk expands if EA climate change allowance is taken into account. Although development could be located to north and south of this flow path, as it segregates the site, further investigation is needed to assess the risk.  Almost the entire site is at risk of groundwater flooding.</t>
  </si>
  <si>
    <t>If the site is progressed by the Council for allocation, a Level 2 SFRA will likely be required.</t>
  </si>
  <si>
    <t>The western edge of the site borders the River Quin, producing extensive flood risk. The western edge of the site overlaps with Flood Zone 3b, but policy wording could direct development away to avoid this. However, a much larger portion of the site is within Flood Zones 3 and 2, and is at risk of flooding from fluvial climate change. Furthermore, patches of surface water flood risk are present (3.3% AEP, 1% AEP, and 0.1% AEP events) around the eastern side of the site. As flood risk is concentrated to the east, the western part of the site could come forward. The site is entirely at risk of groundwater flooding.</t>
  </si>
  <si>
    <t xml:space="preserve">If site is progressed by the Council for allocation, policy wording should direct built development away from areas of flood risk. </t>
  </si>
  <si>
    <t xml:space="preserve">Flood Zone 3b runs along the eastern boundary of the site. The same area is covered by Flood Zone 2, which extends further into the site, mainly to the north. When considering future climate change risk projections, this risk becomes slightly more extensive. Surface water flood risk is concentrated in the same area as fluvial flood risk, on the eastern edge of the site There are also two pockets of 3.3% AEP surface water flood risk on the western part of the site, which are also surrounded by 1% AEP surface water flood risk, as well as 0.1% AEP surface water flood risk. When considering future climate change risk projections, the risk increases. Given the distribution, built development could avoid the fluvial and surface water flood risk. The site is entirely covered by groundwater flooding risk. </t>
  </si>
  <si>
    <t>If the site is progressed by the Council for allocation, a Level 2 SFRA willl likely be required.</t>
  </si>
  <si>
    <t>There is surface water flood risk present within the site, including relatively small patches (3.3% AEP) around the existing buildings toward the east of the site, and further covereage (0.1% AEP) along the southern edge and partially around the centre of the site. Further risk emerges through the EA climate change allowance, around the same areas. Development could potentially avoid as the areas are relatively small, but there is a concentration of 0.1% AEP event risk around the potential access, which partly increases to 1% if climate change allowances are considered. May need to assess risk further.</t>
  </si>
  <si>
    <t xml:space="preserve">Very small patch of 3.3% AEP event surface water flood risk in north west of site and along northern site boundary, which expands slightly when EA climate change allowance is taken into account. Areas of 0.1% AEP event surface water flood risk extend along the northern edge, increasing to 1% AEP when the EA climate change projections are considered. Also relatively small patches of 0.1% surface water flood risk within the north east of the site. Likely that built development can avoid these areas of surface water flood risk. </t>
  </si>
  <si>
    <t>Narrow corridors of 3.3% AEP event surface water flood risk on northern and southern site boundaries and areas of 1% AEP surface water flood risk through the centre of the site. When considering the EA climate change allowance, there is a larger area of surface water flood risk running east to west through the site. GIven the narrow nature of the site, it would be difficult for built development to avoid so a Level 2 SFRA would likely be required.</t>
  </si>
  <si>
    <t>Proposal for renewable energy. The site could be allocated on flood risk grounds. Developer-led FRA will be required at planning application stage due to site size.</t>
  </si>
  <si>
    <t>Small patches of 3.3%. 1% and 0.1% surface water flood risk accross the western parts of the site, particularly in the areas of previously developed land and these expand when the EA climate change allowance is taken into account. Built development may be able to avoid the areas, but due to their distriibution this may not be possible.</t>
  </si>
  <si>
    <t>3.3%, 1% and 0.1% AEP surface water flood risk runs accross the site, just north of the centre, with the area expanding when the EA climate change allowance is taken into account. There is an additional small patch of surface water flood risk in the south east of the site. The main area of surface water flood risk seperates the northern part of the site, although built development  could be avoid areas of flood risk  if located in southern areas of the site. North western part of the site at risk of ground water emergence.</t>
  </si>
  <si>
    <t>If the site is progressed by the Council for allocation, a Level 2 SFRA will likely be required to assess risk.</t>
  </si>
  <si>
    <t>There are several small pockets of 3.3% AEP surface water flood risk across the site. These pockets are surrounded by small pockets of 1% AEP surface water flood risk, and further slightly more extensive 0.1% AEP surface water flood risk. When considering future climate change risk projections, the risk becomes slightly more extensive, however built development could easily avoid these areas.</t>
  </si>
  <si>
    <t>There is a thin path of 3.3% AEP surface water flood risk travelling vertically through the western half of the site. This path is surrounded by 1% AEP surface water flood risk, as well as more extensive 0.1% AEP surface water flood risk. When considering future climate change risk projections, the risk increases and the area becomes more extensive. It is concentrated to the western corner of the site, but looks like access would be affected, so needs further investigation.</t>
  </si>
  <si>
    <t>There is 3.3% AEP surface water flood risk at the southern part of the site. There are also pockets of 0.1% AEP surface water flood risk nearby, as well as two larger pockets of the same risk. When considering future climate change projections, 1% and 0.1% AEP surface water flood risk becomes more extensive, however built development could likely avoid areas of risk.</t>
  </si>
  <si>
    <r>
      <rPr>
        <sz val="10"/>
        <color rgb="FF000000"/>
        <rFont val="Arial"/>
      </rPr>
      <t>Water compatible development site could be allocated on flood risk grounds. Developer-led FRA will be required at planning application stage due to site size.</t>
    </r>
    <r>
      <rPr>
        <sz val="10"/>
        <color rgb="FFFFFF00"/>
        <rFont val="Arial"/>
      </rPr>
      <t xml:space="preserve"> </t>
    </r>
  </si>
  <si>
    <t>Small area of 3.3% and 1% AEP event surface water flood risk in the north west of the site, which expands significantly accross the western part of the site (where the site access is potentially located), in a linear pattern. When the EA climate change allowance is taken into account the 1% AEP event risk follows the same pattern. As such it is dfficult for built development to avoid given the distribution, so a Level 2 SFRA would likely be required if site was progressed to alocation.</t>
  </si>
  <si>
    <t>Planning permission granted for residential development in 2026 (3/25/0480/OUT). If planning permission does not come forward and the site is progressed by the Council for site allocation, policy wording should direct built development away from the areas of flood risk.</t>
  </si>
  <si>
    <t>The site could be allocated on flood risk grounds. Developer-led FRA is required at planning application stage due to site size. Site granted outline planning permission in 2025 (3/24/1457/OUT).</t>
  </si>
  <si>
    <t xml:space="preserve">Flood Zone 3b runs horizontally through the upper reigon of the site, separating site into two parcels.  Flood Zone 3a follows the existing watercourse in the northern parcel, surrounded by Flood Zone 2 and surface water flood risk (3.3%, 1% and 0.1%). When considering future climate change risk projections for Flood Zones, the risk is enhanced and slightly more extensive. The souther parcel is largely free from flood risk , but Flood Zone 2 runs along the east of the site ponetially impacting access from the east. Given the extent and distribution of fluvial and surface water flood risk on site, further investigation if required to assess risk.   The site is almost entirely covered by groundwater emergence. </t>
  </si>
  <si>
    <t xml:space="preserve">There is a small patch of 3.3% AEP surface water flood risk at northern boundary of the site. Across the site, there are larger patches of 1% AEP surface water flood risk which appear at various locations on the site. These patches are surrounded by more extensive 0.1% AEP surface water flood risk. When considering future climate change risk projections, these risk areas grow, and the site is extensively covered by surface water flood risk. </t>
  </si>
  <si>
    <t>Development not permitted in Flood Zone 3b. Check whether site boundary can be redrawn or whether it may be possible to incorporate functional floodplain into site layout and design as open greenspace. This may be possible for sites where percentage area of functional floodplain is lower. Site should be withdrawn if these criteria cannot be met. A Level 2 SFRA may be required to assess to inform this process.</t>
  </si>
  <si>
    <t xml:space="preserve">Flood Zone 3b covers the entire western half of the site. Whilst Flood Zone 2 and 3a do not intersect directly on-site, when considering future climate change risk projection, the site is almost entirely covered by Flood Zone risk. There is a small patch of 3.3% AEP surface water flood risk on the western half of the site, which is surrounded by 1% AEP surface water flood risk. 1% AEP surface water flood risk also appears on the northern boundary of the site. Both of these risk areas are surrounded by 0.1% AEP surface water flood risk. When considering future climage change risk projections, all three risk percentages grow and become more extensive. The entire site is covered by groundwater flooding risk. </t>
  </si>
  <si>
    <t>Flood Zone 3b runs along the entireity of the western boundary. This is accompanied by Flood Zone 3a and 2 and area does not expand when climatechange allowance is taken into account.. Built development could avoid this area of risk.</t>
  </si>
  <si>
    <t>Flood Zone 3b runs from north to south on the western part of the site. There is an almost identical corridor of Flood Zone 3b on the eastern part of the site. The western strip is accompanied by Flood Zone 3a and Flood Zone 2. When considering future climate change risk projections, the risk enhances and expands. There are various pockets of 3.3% AEP surface water flood risk across the site. These pockets are generally surrounded by 1% AEP and 0.1% AEP surface water flood risk. Given the distribution of fluvial and surface flood risk it may be difficult for development to avoid so further investigation is required. There is extensive groundwater flooding risk on the western part of the site.  Built development could potentially avoid flood risk but the distribution of flood risk in the eastern and central part of the site may be difficult to avoid.</t>
  </si>
  <si>
    <t>Flood Zone 3b runs through the centre of the site, dividing it into two parcels. .This area is accompanied by Flood Zone 3a and 2. When considering future climate change risk projection, this risk grows and becomes more extensive. There is a very thin band of 3.3% AEP surface water flood risk which runs along the northern part of the site. There is also a path of 1% AEP surface water flood risk which runs along the middle part of the site. This flow path and the northern strip are surrounded by 0.1% AEP surface water flooding risk. When considering future climate change risk projections, risks expand and become more extensive. The site is almost entirely covered by groundwater flooding risk.</t>
  </si>
  <si>
    <t>If the site is progressed by the Council for site allocation, policy wording could direct built development away from the areas of flood risk.</t>
  </si>
  <si>
    <t>No further action- site allocated for mixed-use development in Stanstead Abbotts and St Margarets Neighbourhood Plan. (SASM H3)</t>
  </si>
  <si>
    <t xml:space="preserve">If site is progressed by the Council for allocation, policy wording should direct built development away from area of surface water flood risk. If the location of the access means built development is located in area of surface water flood risk, a Level 2 SFRA will likely be required. </t>
  </si>
  <si>
    <t xml:space="preserve">Small area of 0.1% AEP event surface water flood risk in centre of the site. When climate change allowance is considered a tiny area on the north west boundary is at risk of 1% AEP event surface water flood risk. Built development could easily avoid areas of current and future flood risk. </t>
  </si>
  <si>
    <t xml:space="preserve">If site is progressed by the Council for allocation, policy wording should direct development away from areas of flood risk. </t>
  </si>
  <si>
    <t>Flood Zone 3b runs along the eastern and the south western edges of the site. Flood Zone 3 follows the same pattern but extends across the southern tip of the site. Approximately a quarter of the western part of the site lies within Flood Zone 2 and there is also 3.3% AEP event surface water flood risk within the same area as the fluvial flood risk. In the centre of the site there are small patches of 1% and 0.1% AEP event risk, which increase to 3.3% AEP event flood risk when the EA climate change allowance is considered. However, there is a signifcant area without flood risk. However, access would not be possible to south of the site via Roydon, as it is located within Flood Zone 3b. However, if access is secured to the north via the A414, it is recommended that further investigation is undertaken given the extent of flood risk on the site. There is also a risk of ground water emergence on the site.</t>
  </si>
  <si>
    <t>Only if access can be secured from north (A414) not via Flood Zone 3b. If the site is progressed by the Council for allocation, a Level 2 SFRA will likely be required to assess risk.</t>
  </si>
  <si>
    <t>Tiny area of the south eastern corner of the site is within Flood Zone 2, which increases very slightly when the EA climate change allowance is taken into account. Small patches of 3.3% and 1% AEP event surface water flood risk in the centre of the site and additional risk of 0.1% surface water flood risk in a narrow corridor from the centre of the site to the southern boundary. Area expands slightly when the climate change allowance is considered. Built development would be able to avoid area of Flood Zone 2 and may be able to avoid the areas of  surface water flood risk, but as the surface water flood risk is distributed across the site it would be difficult, so a Level 2 SFRA may be needed to assess risk. Northern part of the site is also at risk of ground water emergence.</t>
  </si>
  <si>
    <t>Flood Zone 3b runs almost entirely along the western boundary of the site. The same area is accompanied by Flood Zone 3a which follows an almost identical pattern. There are two paths of 3.3% AEP surface water flood risk which both run vertically through the middle of the site. There is also a small lone blob at the north-eastern corner of the site. These paths are accompanied by further 1% AEP surface water flood risk, and  0.1% AEP surface water flood risk. Whilist fluvial flood risk could be avoided the surface water flow paths segregate the site so should be assessed further.</t>
  </si>
  <si>
    <t>Flood Zone 3b runs along the eastern and southern boundary of the site, potentially restricting access from the south. The same area is accompanied by Flood Zone 3a and 2, which both follow an almost identical pattern. There is a thin strip of 3.3% AEP surface water flood risk along the eastern boundary, and another thin strip which travels horizontally across the middle of the site. There are also several pockets of 1% AEP surface water flood risk across the site, as well as 0.1% AEP surface water flood risk, which is slightly more extensive. When considering future climate change risk projections, the areas  of surface water flood risk expand, and become more prominent. Given the distribution of flood risk further investigation is likely required.</t>
  </si>
  <si>
    <t xml:space="preserve">Flood Zones 3b, 3a nd 2  intersects the site along the southern boundary, but does not intrude into the site, but potentially restricting access to the south. Access need to be secured via adjoing site  There are thin cirridors of 3.3% AEP surface water flood risk in the eastern corner of the site, which are .surrounded by 1% AEP surface water flood risk, and 0.1% AEP surface water flood which is slightly more extensive. When accounting for future climate change risk projections, surface water flood risk expands and become more prominent. There is a large patch of groundwater flooding risk at the southern part of the site. </t>
  </si>
  <si>
    <t>If site is progressed by Council for allocation a Level 2 SFRA will likely be required to assess risk.</t>
  </si>
  <si>
    <t xml:space="preserve">If the site is progressed by the Council for allocation, a Level 2 SFRA will likely be required to assess risk. </t>
  </si>
  <si>
    <t>3.3% AEP surface water flood risk follows the eastern boundary of the site. This area is surrounded by 1% AEP surface water flood risk, as well as more extensive 0.1% AEP surface water flood risk. When considering future climate change risk projection, the risk areas become larger and more extensive but are concentrated on eastern edge of the site.</t>
  </si>
  <si>
    <t xml:space="preserve">Water compatible development site could be allocated on flood risk grounds. Developer-led FRA will be required at planning application stage due to site size. </t>
  </si>
  <si>
    <t xml:space="preserve">1% AEP surface water flood risk runs along the eastern boundary of the site. 0.1% AEP surface water flood risk surrounds the same area. When considering future climate change flood risk projections, the risk increases and the area slightly expands. </t>
  </si>
  <si>
    <t>If the site is progressed by the Council for site allocation, built development should be directed away from the areas of flood risk.</t>
  </si>
  <si>
    <t>There is a a patch of 3.3% AEP surface water flood risk at the northern part of the site. This risk is surrounded by further 1% AEP surface water flood risk, which is also surrounded by 0.1% AEP surface water flood risk. When considering future climate change risk, the risk area expands slightly.</t>
  </si>
  <si>
    <t>There is a small amount of 0.1% AEP surface water flood risk in the western sector of the site. When considering future climate change risk, this area becomes larger. However Upper Green Road to the west is at risk of 1% and 0.1% AEP event surface water flooding, with risk increasing to 3.3% and 1% AEP when climate change is taken into account. As the potential access, more investigation of risk is needed.</t>
  </si>
  <si>
    <t xml:space="preserve">There are two small areas of 0.1% AEP surface water flood risk in the centre of the site, focusing around the pond on-site. When considering future climate change risk projections, this risk becomes slightly more extensive but development could avoid. </t>
  </si>
  <si>
    <t>If the site is progressed by the Council for site allocation, built development should be directed away from the areas of flood risk,</t>
  </si>
  <si>
    <t>There is a strip of 3.3% AEP surface water flood risk which travels horizontally through the southern part of the site. This area is surrounded by further 1% AEP surface water flood risk, as well as further 0.1% AEP surface water flood risk. When considering future climate change risk projections, the risk becomes more extensive, but could be avoided if built development is located north of the risk area.</t>
  </si>
  <si>
    <t>There is a small area of 3.3% AEP surface water flood risk at the eastern boundary of the site. This risk is surrounded by 1% AEP surface water flood risk, as well as 0.1% AEP surface water flood risk which also appears in the centre of the site. When considering future climate change risk projections, the risk expands and covers more parts of the site. Relatively small area, but its central location on a small site may be difficult to avoid.</t>
  </si>
  <si>
    <t>If the site is progressed by the Council for site allocation, built development should be directed away from the areas of flood risk. If the distribution of flood risk means built development can not avoid, a Level 2 SFRA will likely be required.</t>
  </si>
  <si>
    <t>Very small area of surface water flood risk (0.1% AEP event) in western part of the site, built development could avaoid.</t>
  </si>
  <si>
    <t>There is a narrow corridor of 3.3% AEP surface water flood risk at the south-eastern part of the site. This area is surrounded by 1% AEP surface water flood risk, as well as more extensive 0.1% AEP surface water flood risk. When considering future climate change risk projections, the risk area becomes larger and more extensive, could impact access to Temple Lane. If access is proposed to A602 then built development could avoid areas of flood risk.</t>
  </si>
  <si>
    <t xml:space="preserve">If the site is progressed by the Council for site allocation, built development should be directed away from the areas of flood risk. If access via Temple Lane is required a Level 2 SFRA will likely be required to assess risk. </t>
  </si>
  <si>
    <t>There is a small area of 0.1% AEP surface water flood risk at the south-eastern corner of the site. When considering future climate change risk projections, the coverage becomes slightly more extensive in the 1% AEP category, but built development could avoid.</t>
  </si>
  <si>
    <t xml:space="preserve">There is a patch of 3.3% AEP surface water flood risk at the northern part of the site. This area is also surrounded by 1% AEP surface water flood risk. There is extensive 0.1% AEP surface water flood risk coverage at the northern part of the site. When considering future climate change risk projection, the coverage becomes more extensive and is likely to impact potential access. The site is entirely covered by groundwater flooding risk. </t>
  </si>
  <si>
    <r>
      <t xml:space="preserve">If the site is progressed by the Council for allocation, a Level 2 SFRA will likely be required. </t>
    </r>
    <r>
      <rPr>
        <sz val="10"/>
        <color rgb="FFFF0000"/>
        <rFont val="Arial"/>
        <family val="2"/>
      </rPr>
      <t>(TBC)</t>
    </r>
  </si>
  <si>
    <t xml:space="preserve">Whilst there is no surface water flood risk on-site, there is a corridor of 1% and 0.1%  AEP event surface water flood risk along the adjoining road and roundabout, which could impact access. </t>
  </si>
  <si>
    <t xml:space="preserve">If site is progressed by the Council for site allocaltion, a Level 2 SFRA will likely be required. </t>
  </si>
  <si>
    <t>Flood Zone 3b runs along the eastern boundary of the site. This area also lies within  Flood Zone 3a. Flood Zone 2 covers the right half of the site. There is a small patch of 3.3% AEP surface water flood risk at the south-eastern boundary of the site. This area is also surrounded by 1% AEP surface water flood risk, as well as 0.1% AEP surface water flood risk which appears more extensively across the south eastern part of the site. When considering future climate change surface water flood risk allowances, the risk increases to 1% AEP event in the southern part of the site. Given the extent of fluvial and surface water flood risk, further investigation is required. The site is at risk of  groundwater emergence.</t>
  </si>
  <si>
    <t>If the site is progressed by the Council for site allocation, policy wording should direct built development away from the areas of flood risk. Given the distribution of the surface water flood risk, A Level 2 SFRA may be required to assess further risk built development cannot avoid the area.</t>
  </si>
  <si>
    <t>The western part of the site (west of  Bockings) is heavily covered by Flood Zone 3b. The same area is also covered by Flood Zone 3a, and Flood Zone 2. When considering future climate change risk projections, the risk expands and becomes more extensive in that part of the site.  The eastern part of the site (east of Bockings) is largely free from fluvial and surface water flood risk, however potential access could be affected. The site is at risk of ground water emergence.</t>
  </si>
  <si>
    <t>Flood Zone 2 runs along the northern boundary of the site. When considering future climate change risk projections, the risk covers more area, and becomes more extensive. There is a single patch of 3.3% AEP surface water flood risk in the middle of the site. This patch is surrounded by 1% AEP surface water flood risk, and further 0.1% AEP surface water flood risk. When considering future climate change risk projections, the risk covers more area, and becomes more extensive. Depending on access proposals it may be difficult for built development to avoid this area.  The site is also at risk of ground water emergence.</t>
  </si>
  <si>
    <t>Council's Initial Response to Inform Local Plan</t>
  </si>
  <si>
    <t>The site is extensively covered by 3.3% AEP surface water flooding risk. This risk is surrounded by 1% AEP surface water flood risk, as well as more extensive 0.1% AEP surface water flood risk. When considering future climate change risk projections, risk increases and covers a large majority of the site. Given the extent of surface water flood risk across most of the site, which may also affect access, further investigation needed.</t>
  </si>
  <si>
    <t>Given the surface water flood risk at the potential site access, if the site is progressed by the Council for allocation, a Level 2 SFRA will likely be required to assess risk. Part of the site granted permission for gypsy and travellers in 2025 (3/24/2150/FUL).</t>
  </si>
  <si>
    <t xml:space="preserve">Resolution to grant permission agreed at committee in 2026 for residential development (3/24/0091/OUT). If planning permission does not come forward and if site is progressed by the Council for allocation, policy wording should direct built development away from area of surface water flood risk. </t>
  </si>
  <si>
    <t>Resolution to grant permission agreed at committee in 2026 for residential development (3/24/0284/OUT). If planning permission does not come forward and the site is progressed by the Council for allocation, a Level 2 SFRA will likely be required to assess risk.</t>
  </si>
  <si>
    <t>There is extensive 3.3% AEP surface water flood risk at the southern part of the site, in the centre, and a small pocket at the northern edge of the site. This risk is surrounded by further 1% AEP surface water flood risk, and further extensive 0.1% AEP surface water flood risk. When considering future climate change risk projections, the risk becomes slightly more extensive in the 0.1% AEP surface water flood risk category. When combining all of these risk percentages together, the site is extensively covered by surface water flood risk, so it would be difficult for built development to avoid so risk should be investigated.</t>
  </si>
  <si>
    <t>Development not permitted in Flood Zone 3b. Check whether site boundary can be redrawn or whether it may be possible to incorporate functional floodplain into site layout and design as open greenspace. This may be possible for sites where percentage area of functional floodplain is lower. Site should be withdrawn if these criteria cannot be met. A Level 2 SFRA may be required to assess further risk to assess further riskto inform this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</si>
</sst>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809]dd\ mmmm\ yyyy;@"/>
    <numFmt numFmtId="165" formatCode="0.0000"/>
    <numFmt numFmtId="166" formatCode="0.000000000"/>
    <numFmt numFmtId="167" formatCode="0.0000000"/>
    <numFmt numFmtId="168" formatCode="0.000"/>
    <numFmt numFmtId="169" formatCode="0.0"/>
  </numFmts>
  <fonts count="21" x14ac:knownFonts="1">
    <font>
      <sz val="11"/>
      <color theme="1"/>
      <name val="Calibri"/>
      <family val="2"/>
      <scheme val="minor"/>
    </font>
    <font>
      <sz val="11"/>
      <color theme="0"/>
      <name val="Calibri"/>
      <family val="2"/>
      <scheme val="minor"/>
    </font>
    <font>
      <b/>
      <sz val="10"/>
      <color theme="1"/>
      <name val="Arial"/>
      <family val="2"/>
    </font>
    <font>
      <sz val="10"/>
      <color theme="1"/>
      <name val="Arial"/>
      <family val="2"/>
    </font>
    <font>
      <b/>
      <sz val="12"/>
      <color rgb="FF002060"/>
      <name val="Arial"/>
      <family val="2"/>
    </font>
    <font>
      <b/>
      <sz val="12"/>
      <name val="Arial"/>
      <family val="2"/>
    </font>
    <font>
      <sz val="10"/>
      <name val="Arial"/>
      <family val="2"/>
    </font>
    <font>
      <b/>
      <sz val="10"/>
      <color rgb="FF002060"/>
      <name val="Arial"/>
      <family val="2"/>
    </font>
    <font>
      <b/>
      <sz val="10"/>
      <color theme="0"/>
      <name val="Arial"/>
      <family val="2"/>
    </font>
    <font>
      <b/>
      <sz val="16"/>
      <name val="Arial"/>
      <family val="2"/>
    </font>
    <font>
      <b/>
      <sz val="16"/>
      <color rgb="FF002060"/>
      <name val="Arial"/>
      <family val="2"/>
    </font>
    <font>
      <b/>
      <sz val="14"/>
      <color rgb="FF002060"/>
      <name val="Arial"/>
      <family val="2"/>
    </font>
    <font>
      <sz val="10"/>
      <name val="Arial"/>
      <family val="2"/>
    </font>
    <font>
      <sz val="11"/>
      <color theme="1"/>
      <name val="Arial"/>
      <family val="2"/>
    </font>
    <font>
      <sz val="11"/>
      <name val="Arial"/>
      <family val="2"/>
    </font>
    <font>
      <sz val="10"/>
      <color rgb="FFFF0000"/>
      <name val="Arial"/>
      <family val="2"/>
    </font>
    <font>
      <sz val="10"/>
      <color rgb="FF000000"/>
      <name val="Arial"/>
    </font>
    <font>
      <sz val="10"/>
      <color theme="1"/>
      <name val="Arial"/>
    </font>
    <font>
      <sz val="10"/>
      <color rgb="FF000000"/>
      <name val="Arial"/>
      <family val="2"/>
    </font>
    <font>
      <sz val="10"/>
      <color rgb="FF000000"/>
      <name val="Arial"/>
      <charset val="1"/>
    </font>
    <font>
      <sz val="10"/>
      <color rgb="FFFFFF00"/>
      <name val="Arial"/>
    </font>
  </fonts>
  <fills count="17">
    <fill>
      <patternFill patternType="none"/>
    </fill>
    <fill>
      <patternFill patternType="gray125"/>
    </fill>
    <fill>
      <patternFill patternType="solid">
        <fgColor theme="5"/>
      </patternFill>
    </fill>
    <fill>
      <patternFill patternType="solid">
        <fgColor theme="9" tint="0.59999389629810485"/>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8" tint="0.39997558519241921"/>
        <bgColor indexed="64"/>
      </patternFill>
    </fill>
    <fill>
      <patternFill patternType="solid">
        <fgColor rgb="FF7A0000"/>
        <bgColor indexed="64"/>
      </patternFill>
    </fill>
    <fill>
      <patternFill patternType="solid">
        <fgColor theme="5"/>
        <bgColor indexed="64"/>
      </patternFill>
    </fill>
    <fill>
      <patternFill patternType="solid">
        <fgColor theme="4" tint="0.59999389629810485"/>
        <bgColor indexed="64"/>
      </patternFill>
    </fill>
    <fill>
      <patternFill patternType="solid">
        <fgColor rgb="FF8EA9DB"/>
        <bgColor rgb="FF000000"/>
      </patternFill>
    </fill>
    <fill>
      <patternFill patternType="solid">
        <fgColor theme="9"/>
        <bgColor indexed="64"/>
      </patternFill>
    </fill>
    <fill>
      <patternFill patternType="solid">
        <fgColor rgb="FFFFC000"/>
        <bgColor indexed="64"/>
      </patternFill>
    </fill>
    <fill>
      <patternFill patternType="solid">
        <fgColor rgb="FFFF0000"/>
        <bgColor rgb="FF000000"/>
      </patternFill>
    </fill>
  </fills>
  <borders count="1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4">
    <xf numFmtId="0" fontId="0" fillId="0" borderId="0"/>
    <xf numFmtId="0" fontId="1" fillId="2" borderId="0" applyNumberFormat="0" applyBorder="0" applyAlignment="0" applyProtection="0"/>
    <xf numFmtId="0" fontId="2" fillId="4" borderId="0" applyFont="0"/>
    <xf numFmtId="0" fontId="12" fillId="0" borderId="0" applyNumberFormat="0" applyFill="0" applyBorder="0" applyAlignment="0" applyProtection="0"/>
  </cellStyleXfs>
  <cellXfs count="96">
    <xf numFmtId="0" fontId="0" fillId="0" borderId="0" xfId="0"/>
    <xf numFmtId="0" fontId="3" fillId="4" borderId="0" xfId="2" applyFont="1"/>
    <xf numFmtId="0" fontId="4" fillId="4" borderId="0" xfId="2" applyFont="1"/>
    <xf numFmtId="164" fontId="5" fillId="4" borderId="0" xfId="2" applyNumberFormat="1" applyFont="1" applyAlignment="1">
      <alignment horizontal="left"/>
    </xf>
    <xf numFmtId="0" fontId="7" fillId="4" borderId="0" xfId="2" applyFont="1"/>
    <xf numFmtId="0" fontId="3" fillId="0" borderId="6" xfId="2" applyFont="1" applyFill="1" applyBorder="1" applyAlignment="1">
      <alignment horizontal="center"/>
    </xf>
    <xf numFmtId="2" fontId="3" fillId="0" borderId="6" xfId="2" applyNumberFormat="1" applyFont="1" applyFill="1" applyBorder="1" applyAlignment="1">
      <alignment horizontal="center"/>
    </xf>
    <xf numFmtId="1" fontId="3" fillId="0" borderId="6" xfId="2" applyNumberFormat="1" applyFont="1" applyFill="1" applyBorder="1" applyAlignment="1">
      <alignment horizontal="center"/>
    </xf>
    <xf numFmtId="0" fontId="2" fillId="6" borderId="6" xfId="2" applyFill="1" applyBorder="1" applyAlignment="1">
      <alignment horizontal="left"/>
    </xf>
    <xf numFmtId="0" fontId="2" fillId="0" borderId="6" xfId="2" applyFill="1" applyBorder="1" applyAlignment="1">
      <alignment horizontal="center"/>
    </xf>
    <xf numFmtId="0" fontId="3" fillId="4" borderId="0" xfId="2" applyFont="1" applyAlignment="1">
      <alignment wrapText="1"/>
    </xf>
    <xf numFmtId="0" fontId="3" fillId="6" borderId="6" xfId="0" applyFont="1" applyFill="1" applyBorder="1"/>
    <xf numFmtId="0" fontId="3" fillId="5" borderId="0" xfId="0" applyFont="1" applyFill="1"/>
    <xf numFmtId="0" fontId="9" fillId="4" borderId="0" xfId="2" applyFont="1"/>
    <xf numFmtId="0" fontId="10" fillId="4" borderId="0" xfId="2" applyFont="1"/>
    <xf numFmtId="0" fontId="6" fillId="5" borderId="0" xfId="0" applyFont="1" applyFill="1" applyAlignment="1">
      <alignment vertical="center" wrapText="1"/>
    </xf>
    <xf numFmtId="0" fontId="3" fillId="8" borderId="9" xfId="2" applyFont="1" applyFill="1" applyBorder="1" applyAlignment="1">
      <alignment vertical="center"/>
    </xf>
    <xf numFmtId="0" fontId="3" fillId="9" borderId="9" xfId="2" applyFont="1" applyFill="1" applyBorder="1" applyAlignment="1">
      <alignment vertical="center"/>
    </xf>
    <xf numFmtId="0" fontId="3" fillId="6" borderId="10" xfId="2" applyFont="1" applyFill="1" applyBorder="1" applyAlignment="1">
      <alignment vertical="center"/>
    </xf>
    <xf numFmtId="0" fontId="11" fillId="4" borderId="0" xfId="2" applyFont="1"/>
    <xf numFmtId="0" fontId="3" fillId="6" borderId="6" xfId="0" applyFont="1" applyFill="1" applyBorder="1" applyAlignment="1">
      <alignment wrapText="1"/>
    </xf>
    <xf numFmtId="166" fontId="3" fillId="6" borderId="6" xfId="0" applyNumberFormat="1" applyFont="1" applyFill="1" applyBorder="1"/>
    <xf numFmtId="2" fontId="8" fillId="10" borderId="6" xfId="1" applyNumberFormat="1" applyFont="1" applyFill="1" applyBorder="1" applyAlignment="1">
      <alignment horizontal="center" vertical="center" wrapText="1"/>
    </xf>
    <xf numFmtId="0" fontId="3" fillId="0" borderId="6" xfId="2" applyFont="1" applyFill="1" applyBorder="1" applyAlignment="1">
      <alignment horizontal="left"/>
    </xf>
    <xf numFmtId="0" fontId="3" fillId="5" borderId="0" xfId="0" applyFont="1" applyFill="1" applyAlignment="1">
      <alignment wrapText="1"/>
    </xf>
    <xf numFmtId="2" fontId="2" fillId="0" borderId="6" xfId="2" applyNumberFormat="1" applyFill="1" applyBorder="1" applyAlignment="1">
      <alignment horizontal="center"/>
    </xf>
    <xf numFmtId="0" fontId="3" fillId="6" borderId="1" xfId="0" applyFont="1" applyFill="1" applyBorder="1" applyAlignment="1">
      <alignment wrapText="1"/>
    </xf>
    <xf numFmtId="0" fontId="8" fillId="10" borderId="1" xfId="1" applyFont="1" applyFill="1" applyBorder="1" applyAlignment="1">
      <alignment horizontal="center" vertical="center" wrapText="1"/>
    </xf>
    <xf numFmtId="0" fontId="8" fillId="10" borderId="6" xfId="1" applyFont="1" applyFill="1" applyBorder="1" applyAlignment="1">
      <alignment horizontal="center" vertical="center" wrapText="1"/>
    </xf>
    <xf numFmtId="0" fontId="3" fillId="6" borderId="6" xfId="0" applyFont="1" applyFill="1" applyBorder="1" applyAlignment="1">
      <alignment horizontal="left"/>
    </xf>
    <xf numFmtId="1" fontId="2" fillId="0" borderId="6" xfId="2" applyNumberFormat="1" applyFill="1" applyBorder="1" applyAlignment="1">
      <alignment horizontal="center"/>
    </xf>
    <xf numFmtId="168" fontId="3" fillId="6" borderId="6" xfId="0" applyNumberFormat="1" applyFont="1" applyFill="1" applyBorder="1" applyAlignment="1">
      <alignment wrapText="1"/>
    </xf>
    <xf numFmtId="2" fontId="3" fillId="6" borderId="6" xfId="2" applyNumberFormat="1" applyFont="1" applyFill="1" applyBorder="1" applyAlignment="1">
      <alignment horizontal="center"/>
    </xf>
    <xf numFmtId="169" fontId="3" fillId="6" borderId="6" xfId="0" applyNumberFormat="1" applyFont="1" applyFill="1" applyBorder="1" applyAlignment="1">
      <alignment wrapText="1"/>
    </xf>
    <xf numFmtId="0" fontId="3" fillId="7" borderId="8" xfId="2" applyFont="1" applyFill="1" applyBorder="1" applyAlignment="1">
      <alignment vertical="center" wrapText="1"/>
    </xf>
    <xf numFmtId="0" fontId="3" fillId="11" borderId="9" xfId="2" applyFont="1" applyFill="1" applyBorder="1" applyAlignment="1">
      <alignment vertical="center" wrapText="1"/>
    </xf>
    <xf numFmtId="0" fontId="8" fillId="10" borderId="3" xfId="1" applyFont="1" applyFill="1" applyBorder="1" applyAlignment="1">
      <alignment horizontal="center" vertical="center" wrapText="1"/>
    </xf>
    <xf numFmtId="0" fontId="13" fillId="0" borderId="0" xfId="0" applyFont="1"/>
    <xf numFmtId="165" fontId="13" fillId="12" borderId="0" xfId="0" applyNumberFormat="1" applyFont="1" applyFill="1"/>
    <xf numFmtId="165" fontId="13" fillId="0" borderId="0" xfId="0" applyNumberFormat="1" applyFont="1"/>
    <xf numFmtId="165" fontId="13" fillId="8" borderId="0" xfId="0" applyNumberFormat="1" applyFont="1" applyFill="1"/>
    <xf numFmtId="0" fontId="13" fillId="12" borderId="0" xfId="0" applyFont="1" applyFill="1"/>
    <xf numFmtId="167" fontId="13" fillId="3" borderId="0" xfId="0" applyNumberFormat="1" applyFont="1" applyFill="1"/>
    <xf numFmtId="166" fontId="13" fillId="3" borderId="0" xfId="0" applyNumberFormat="1" applyFont="1" applyFill="1"/>
    <xf numFmtId="0" fontId="13" fillId="8" borderId="0" xfId="0" applyFont="1" applyFill="1"/>
    <xf numFmtId="0" fontId="14" fillId="0" borderId="0" xfId="0" applyFont="1"/>
    <xf numFmtId="0" fontId="14" fillId="0" borderId="0" xfId="3" applyFont="1" applyFill="1" applyBorder="1" applyAlignment="1" applyProtection="1"/>
    <xf numFmtId="165" fontId="13" fillId="3" borderId="0" xfId="0" applyNumberFormat="1" applyFont="1" applyFill="1"/>
    <xf numFmtId="0" fontId="13" fillId="3" borderId="0" xfId="0" applyFont="1" applyFill="1"/>
    <xf numFmtId="168" fontId="3" fillId="6" borderId="6" xfId="0" applyNumberFormat="1" applyFont="1" applyFill="1" applyBorder="1"/>
    <xf numFmtId="0" fontId="17" fillId="6" borderId="1" xfId="0" applyFont="1" applyFill="1" applyBorder="1" applyAlignment="1">
      <alignment wrapText="1"/>
    </xf>
    <xf numFmtId="0" fontId="18" fillId="13" borderId="1" xfId="0" applyFont="1" applyFill="1" applyBorder="1" applyAlignment="1">
      <alignment wrapText="1"/>
    </xf>
    <xf numFmtId="0" fontId="19" fillId="0" borderId="0" xfId="0" applyFont="1"/>
    <xf numFmtId="0" fontId="3" fillId="14" borderId="6" xfId="0" applyFont="1" applyFill="1" applyBorder="1" applyAlignment="1">
      <alignment horizontal="left"/>
    </xf>
    <xf numFmtId="0" fontId="19" fillId="0" borderId="0" xfId="0" applyFont="1" applyAlignment="1">
      <alignment wrapText="1"/>
    </xf>
    <xf numFmtId="0" fontId="17" fillId="6" borderId="6" xfId="0" applyFont="1" applyFill="1" applyBorder="1" applyAlignment="1">
      <alignment wrapText="1"/>
    </xf>
    <xf numFmtId="0" fontId="17" fillId="6" borderId="6" xfId="0" applyFont="1" applyFill="1" applyBorder="1"/>
    <xf numFmtId="0" fontId="3" fillId="8" borderId="6" xfId="0" applyFont="1" applyFill="1" applyBorder="1" applyAlignment="1">
      <alignment horizontal="left"/>
    </xf>
    <xf numFmtId="0" fontId="3" fillId="7" borderId="1" xfId="0" applyFont="1" applyFill="1" applyBorder="1" applyAlignment="1">
      <alignment wrapText="1"/>
    </xf>
    <xf numFmtId="0" fontId="3" fillId="15" borderId="1" xfId="0" applyFont="1" applyFill="1" applyBorder="1" applyAlignment="1">
      <alignment wrapText="1"/>
    </xf>
    <xf numFmtId="0" fontId="3" fillId="6" borderId="14" xfId="0" applyFont="1" applyFill="1" applyBorder="1" applyAlignment="1">
      <alignment wrapText="1"/>
    </xf>
    <xf numFmtId="0" fontId="19" fillId="0" borderId="15" xfId="0" applyFont="1" applyBorder="1" applyAlignment="1">
      <alignment wrapText="1"/>
    </xf>
    <xf numFmtId="0" fontId="3" fillId="6" borderId="16" xfId="0" applyFont="1" applyFill="1" applyBorder="1" applyAlignment="1">
      <alignment wrapText="1"/>
    </xf>
    <xf numFmtId="0" fontId="20" fillId="6" borderId="1" xfId="0" applyFont="1" applyFill="1" applyBorder="1" applyAlignment="1">
      <alignment wrapText="1"/>
    </xf>
    <xf numFmtId="0" fontId="3" fillId="5" borderId="6" xfId="0" applyFont="1" applyFill="1" applyBorder="1" applyAlignment="1">
      <alignment horizontal="left"/>
    </xf>
    <xf numFmtId="0" fontId="3" fillId="5" borderId="6" xfId="0" applyFont="1" applyFill="1" applyBorder="1" applyAlignment="1">
      <alignment wrapText="1"/>
    </xf>
    <xf numFmtId="0" fontId="3" fillId="5" borderId="6" xfId="0" applyFont="1" applyFill="1" applyBorder="1"/>
    <xf numFmtId="168" fontId="3" fillId="5" borderId="6" xfId="0" applyNumberFormat="1" applyFont="1" applyFill="1" applyBorder="1"/>
    <xf numFmtId="168" fontId="3" fillId="5" borderId="6" xfId="0" applyNumberFormat="1" applyFont="1" applyFill="1" applyBorder="1" applyAlignment="1">
      <alignment wrapText="1"/>
    </xf>
    <xf numFmtId="169" fontId="3" fillId="5" borderId="6" xfId="0" applyNumberFormat="1" applyFont="1" applyFill="1" applyBorder="1" applyAlignment="1">
      <alignment wrapText="1"/>
    </xf>
    <xf numFmtId="166" fontId="3" fillId="5" borderId="6" xfId="0" applyNumberFormat="1" applyFont="1" applyFill="1" applyBorder="1"/>
    <xf numFmtId="0" fontId="3" fillId="5" borderId="1" xfId="0" applyFont="1" applyFill="1" applyBorder="1" applyAlignment="1">
      <alignment wrapText="1"/>
    </xf>
    <xf numFmtId="0" fontId="19" fillId="0" borderId="17" xfId="0" applyFont="1" applyBorder="1" applyAlignment="1">
      <alignment wrapText="1"/>
    </xf>
    <xf numFmtId="0" fontId="0" fillId="0" borderId="17" xfId="0" applyBorder="1" applyAlignment="1">
      <alignment vertical="center" wrapText="1"/>
    </xf>
    <xf numFmtId="0" fontId="0" fillId="8" borderId="17" xfId="0" applyFill="1" applyBorder="1" applyAlignment="1">
      <alignment vertical="center" wrapText="1"/>
    </xf>
    <xf numFmtId="0" fontId="0" fillId="0" borderId="18" xfId="0" applyBorder="1" applyAlignment="1">
      <alignment vertical="center" wrapText="1"/>
    </xf>
    <xf numFmtId="0" fontId="0" fillId="8" borderId="18" xfId="0" applyFill="1" applyBorder="1" applyAlignment="1">
      <alignment vertical="center" wrapText="1"/>
    </xf>
    <xf numFmtId="0" fontId="6" fillId="16" borderId="1" xfId="0" applyFont="1" applyFill="1" applyBorder="1" applyAlignment="1">
      <alignment wrapText="1"/>
    </xf>
    <xf numFmtId="0" fontId="6" fillId="13" borderId="1" xfId="0" applyFont="1" applyFill="1" applyBorder="1" applyAlignment="1">
      <alignment wrapText="1"/>
    </xf>
    <xf numFmtId="0" fontId="6" fillId="6" borderId="1" xfId="0" applyFont="1" applyFill="1" applyBorder="1" applyAlignment="1">
      <alignment wrapText="1"/>
    </xf>
    <xf numFmtId="0" fontId="8" fillId="10" borderId="6" xfId="2" applyFont="1" applyFill="1" applyBorder="1" applyAlignment="1">
      <alignment horizontal="center" vertical="center" wrapText="1"/>
    </xf>
    <xf numFmtId="0" fontId="8" fillId="10" borderId="1" xfId="2" applyFont="1" applyFill="1" applyBorder="1" applyAlignment="1">
      <alignment horizontal="center" vertical="center" wrapText="1"/>
    </xf>
    <xf numFmtId="0" fontId="8" fillId="10" borderId="3" xfId="2" applyFont="1" applyFill="1" applyBorder="1" applyAlignment="1">
      <alignment horizontal="center" vertical="center" wrapText="1"/>
    </xf>
    <xf numFmtId="0" fontId="8" fillId="10" borderId="6" xfId="1" applyFont="1" applyFill="1" applyBorder="1" applyAlignment="1">
      <alignment horizontal="center" vertical="center" wrapText="1"/>
    </xf>
    <xf numFmtId="0" fontId="8" fillId="10" borderId="1" xfId="1" applyFont="1" applyFill="1" applyBorder="1" applyAlignment="1">
      <alignment horizontal="center" vertical="center" wrapText="1"/>
    </xf>
    <xf numFmtId="0" fontId="8" fillId="10" borderId="3" xfId="1" applyFont="1" applyFill="1" applyBorder="1" applyAlignment="1">
      <alignment horizontal="center" vertical="center" wrapText="1"/>
    </xf>
    <xf numFmtId="0" fontId="8" fillId="10" borderId="2" xfId="1" applyFont="1" applyFill="1" applyBorder="1" applyAlignment="1">
      <alignment horizontal="center" vertical="center" wrapText="1"/>
    </xf>
    <xf numFmtId="0" fontId="8" fillId="10" borderId="11" xfId="2" applyFont="1" applyFill="1" applyBorder="1" applyAlignment="1">
      <alignment horizontal="center" vertical="center" wrapText="1"/>
    </xf>
    <xf numFmtId="0" fontId="8" fillId="10" borderId="12" xfId="2" applyFont="1" applyFill="1" applyBorder="1" applyAlignment="1">
      <alignment horizontal="center" vertical="center" wrapText="1"/>
    </xf>
    <xf numFmtId="0" fontId="8" fillId="10" borderId="13" xfId="2" applyFont="1" applyFill="1" applyBorder="1" applyAlignment="1">
      <alignment horizontal="center" vertical="center" wrapText="1"/>
    </xf>
    <xf numFmtId="0" fontId="8" fillId="10" borderId="1" xfId="2" applyFont="1" applyFill="1" applyBorder="1" applyAlignment="1">
      <alignment horizontal="center" vertical="center"/>
    </xf>
    <xf numFmtId="0" fontId="8" fillId="10" borderId="2" xfId="2" applyFont="1" applyFill="1" applyBorder="1" applyAlignment="1">
      <alignment horizontal="center" vertical="center"/>
    </xf>
    <xf numFmtId="0" fontId="8" fillId="10" borderId="3" xfId="2" applyFont="1" applyFill="1" applyBorder="1" applyAlignment="1">
      <alignment horizontal="center" vertical="center"/>
    </xf>
    <xf numFmtId="0" fontId="6" fillId="5" borderId="4"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7" xfId="0" applyFont="1" applyFill="1" applyBorder="1" applyAlignment="1">
      <alignment horizontal="center" vertical="center" wrapText="1"/>
    </xf>
  </cellXfs>
  <cellStyles count="4">
    <cellStyle name="Accent2" xfId="1" builtinId="33"/>
    <cellStyle name="Normal" xfId="0" builtinId="0"/>
    <cellStyle name="Normal 2" xfId="3" xr:uid="{556B4267-B661-4EE0-96A2-CC1782EA2947}"/>
    <cellStyle name="Style 1" xfId="2" xr:uid="{00000000-0005-0000-0000-000002000000}"/>
  </cellStyles>
  <dxfs count="18">
    <dxf>
      <font>
        <color rgb="FF9C0006"/>
      </font>
      <fill>
        <patternFill>
          <bgColor rgb="FFFFC7CE"/>
        </patternFill>
      </fill>
    </dxf>
    <dxf>
      <font>
        <color rgb="FF9C0006"/>
      </font>
      <fill>
        <patternFill>
          <bgColor rgb="FFFFC7CE"/>
        </patternFill>
      </fill>
    </dxf>
    <dxf>
      <fill>
        <patternFill>
          <bgColor theme="8" tint="0.39994506668294322"/>
        </patternFill>
      </fill>
    </dxf>
    <dxf>
      <fill>
        <patternFill>
          <bgColor rgb="FFFFFF00"/>
        </patternFill>
      </fill>
    </dxf>
    <dxf>
      <fill>
        <patternFill>
          <bgColor theme="5"/>
        </patternFill>
      </fill>
    </dxf>
    <dxf>
      <fill>
        <patternFill>
          <bgColor rgb="FFFF0000"/>
        </patternFill>
      </fill>
    </dxf>
    <dxf>
      <fill>
        <patternFill>
          <bgColor theme="8" tint="0.39994506668294322"/>
        </patternFill>
      </fill>
    </dxf>
    <dxf>
      <fill>
        <patternFill>
          <bgColor rgb="FFFFFF00"/>
        </patternFill>
      </fill>
    </dxf>
    <dxf>
      <fill>
        <patternFill>
          <bgColor theme="5"/>
        </patternFill>
      </fill>
    </dxf>
    <dxf>
      <fill>
        <patternFill>
          <bgColor rgb="FFFF0000"/>
        </patternFill>
      </fill>
    </dxf>
    <dxf>
      <fill>
        <patternFill>
          <bgColor theme="8" tint="0.39994506668294322"/>
        </patternFill>
      </fill>
    </dxf>
    <dxf>
      <fill>
        <patternFill>
          <bgColor rgb="FFFFFF00"/>
        </patternFill>
      </fill>
    </dxf>
    <dxf>
      <fill>
        <patternFill>
          <bgColor theme="5"/>
        </patternFill>
      </fill>
    </dxf>
    <dxf>
      <fill>
        <patternFill>
          <bgColor rgb="FFFF0000"/>
        </patternFill>
      </fill>
    </dxf>
    <dxf>
      <fill>
        <patternFill>
          <bgColor theme="8" tint="0.39994506668294322"/>
        </patternFill>
      </fill>
    </dxf>
    <dxf>
      <fill>
        <patternFill>
          <bgColor rgb="FFFFFF00"/>
        </patternFill>
      </fill>
    </dxf>
    <dxf>
      <fill>
        <patternFill>
          <bgColor theme="5"/>
        </patternFill>
      </fill>
    </dxf>
    <dxf>
      <fill>
        <patternFill>
          <bgColor rgb="FFFF0000"/>
        </patternFill>
      </fill>
    </dxf>
  </dxfs>
  <tableStyles count="0" defaultTableStyle="TableStyleMedium2" defaultPivotStyle="PivotStyleLight16"/>
  <colors>
    <mruColors>
      <color rgb="FF7A0000"/>
      <color rgb="FF9751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55217</xdr:colOff>
      <xdr:row>1</xdr:row>
      <xdr:rowOff>22012</xdr:rowOff>
    </xdr:from>
    <xdr:to>
      <xdr:col>1</xdr:col>
      <xdr:colOff>1198767</xdr:colOff>
      <xdr:row>7</xdr:row>
      <xdr:rowOff>97033</xdr:rowOff>
    </xdr:to>
    <xdr:pic>
      <xdr:nvPicPr>
        <xdr:cNvPr id="3" name="Picture 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3305" y="178894"/>
          <a:ext cx="1147360" cy="10093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1288142</xdr:colOff>
      <xdr:row>1</xdr:row>
      <xdr:rowOff>27213</xdr:rowOff>
    </xdr:from>
    <xdr:to>
      <xdr:col>2</xdr:col>
      <xdr:colOff>402952</xdr:colOff>
      <xdr:row>7</xdr:row>
      <xdr:rowOff>95974</xdr:rowOff>
    </xdr:to>
    <xdr:pic>
      <xdr:nvPicPr>
        <xdr:cNvPr id="2" name="Picture 1" descr="Local Councils | East Herts And Hertford County">
          <a:extLst>
            <a:ext uri="{FF2B5EF4-FFF2-40B4-BE49-F238E27FC236}">
              <a16:creationId xmlns:a16="http://schemas.microsoft.com/office/drawing/2014/main" id="{3F3C9E83-642B-E1E4-4709-1A3447C0769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69571" y="81642"/>
          <a:ext cx="1052285" cy="1052285"/>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Charlotte J Smith" id="{2DEDEEFA-FA3D-4A35-AEA7-6C3BE8A28E1A}" userId="S::Charlotte.JSmith@eastherts.gov.uk::e4bacdf6-1563-4910-8b44-26c7acb25e0b"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24" dT="2026-08-20T12:03:43.63" personId="{2DEDEEFA-FA3D-4A35-AEA7-6C3BE8A28E1A}" id="{31F35F98-C8D4-4A67-9647-58414FEAAD2D}">
    <text>Reference not found</text>
  </threadedComment>
  <threadedComment ref="AH269" dT="2026-08-11T15:05:27.84" personId="{2DEDEEFA-FA3D-4A35-AEA7-6C3BE8A28E1A}" id="{619C28B1-2DC6-497A-A567-A52FCAA5F3D9}">
    <text>3.3% AEP does not intersect with this site</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B1:AK314"/>
  <sheetViews>
    <sheetView tabSelected="1" zoomScale="70" zoomScaleNormal="70" workbookViewId="0">
      <selection activeCell="C4" sqref="C4"/>
    </sheetView>
  </sheetViews>
  <sheetFormatPr defaultColWidth="9.28515625" defaultRowHeight="12.75" x14ac:dyDescent="0.2"/>
  <cols>
    <col min="1" max="1" width="2.28515625" style="12" customWidth="1"/>
    <col min="2" max="2" width="27.7109375" style="12" customWidth="1"/>
    <col min="3" max="3" width="50.42578125" style="12" customWidth="1"/>
    <col min="4" max="4" width="30.28515625" style="12" customWidth="1"/>
    <col min="5" max="5" width="13.7109375" style="12" customWidth="1"/>
    <col min="6" max="6" width="12.7109375" style="12" customWidth="1"/>
    <col min="7" max="8" width="15.7109375" style="12" bestFit="1" customWidth="1"/>
    <col min="9" max="12" width="12.7109375" style="12" customWidth="1"/>
    <col min="13" max="13" width="14.7109375" style="12" bestFit="1" customWidth="1"/>
    <col min="14" max="15" width="14.7109375" style="12" customWidth="1"/>
    <col min="16" max="18" width="12.7109375" style="12" customWidth="1"/>
    <col min="19" max="19" width="14.7109375" style="12" bestFit="1" customWidth="1"/>
    <col min="20" max="29" width="12.7109375" style="12" customWidth="1"/>
    <col min="30" max="31" width="40.7109375" style="12" customWidth="1"/>
    <col min="32" max="32" width="26.7109375" style="12" customWidth="1"/>
    <col min="33" max="33" width="29.7109375" style="12" customWidth="1"/>
    <col min="34" max="34" width="85.7109375" style="24" customWidth="1"/>
    <col min="35" max="35" width="74.5703125" style="24" customWidth="1"/>
    <col min="36" max="36" width="75.7109375" style="24" customWidth="1"/>
    <col min="37" max="37" width="75" style="24" customWidth="1"/>
    <col min="38" max="16384" width="9.28515625" style="12"/>
  </cols>
  <sheetData>
    <row r="1" spans="2:33" ht="4.5" customHeight="1" x14ac:dyDescent="0.2"/>
    <row r="8" spans="2:33" ht="18" x14ac:dyDescent="0.25">
      <c r="C8" s="4"/>
      <c r="D8" s="1"/>
      <c r="E8" s="1"/>
      <c r="F8" s="19" t="s">
        <v>0</v>
      </c>
      <c r="G8" s="1"/>
      <c r="H8" s="1"/>
      <c r="I8" s="1"/>
      <c r="J8" s="1"/>
      <c r="K8" s="1"/>
      <c r="L8" s="1"/>
      <c r="M8" s="1"/>
      <c r="N8" s="1"/>
      <c r="O8" s="1"/>
      <c r="P8" s="1"/>
      <c r="Q8" s="1"/>
      <c r="R8" s="1"/>
      <c r="S8" s="1"/>
      <c r="T8" s="1"/>
      <c r="U8" s="1"/>
      <c r="V8" s="1"/>
      <c r="W8" s="1"/>
      <c r="X8" s="1"/>
      <c r="Y8" s="1"/>
      <c r="Z8" s="1"/>
      <c r="AA8" s="1"/>
      <c r="AB8" s="1"/>
      <c r="AC8" s="1"/>
      <c r="AD8" s="1"/>
      <c r="AE8" s="1"/>
      <c r="AF8" s="1"/>
    </row>
    <row r="9" spans="2:33" ht="20.25" x14ac:dyDescent="0.3">
      <c r="B9" s="13" t="s">
        <v>1</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row>
    <row r="10" spans="2:33" ht="52.15" customHeight="1" x14ac:dyDescent="0.3">
      <c r="B10" s="14" t="s">
        <v>2</v>
      </c>
      <c r="C10" s="1"/>
      <c r="D10" s="1"/>
      <c r="E10" s="1"/>
      <c r="F10" s="84" t="s">
        <v>3</v>
      </c>
      <c r="G10" s="86"/>
      <c r="H10" s="86"/>
      <c r="I10" s="86"/>
      <c r="J10" s="86"/>
      <c r="K10" s="86"/>
      <c r="L10" s="86"/>
      <c r="M10" s="85"/>
      <c r="N10" s="84" t="s">
        <v>4</v>
      </c>
      <c r="O10" s="86"/>
      <c r="P10" s="86"/>
      <c r="Q10" s="86"/>
      <c r="R10" s="86"/>
      <c r="S10" s="86"/>
      <c r="T10" s="86"/>
      <c r="U10" s="85"/>
      <c r="V10" s="90" t="s">
        <v>5</v>
      </c>
      <c r="W10" s="91"/>
      <c r="X10" s="91"/>
      <c r="Y10" s="91"/>
      <c r="Z10" s="81" t="s">
        <v>6</v>
      </c>
      <c r="AA10" s="82"/>
      <c r="AB10" s="80" t="s">
        <v>7</v>
      </c>
      <c r="AC10" s="80"/>
      <c r="AD10" s="1"/>
      <c r="AE10" s="1"/>
      <c r="AG10" s="24"/>
    </row>
    <row r="11" spans="2:33" ht="42.75" customHeight="1" x14ac:dyDescent="0.25">
      <c r="B11" s="3">
        <v>46273</v>
      </c>
      <c r="C11" s="1"/>
      <c r="D11" s="1"/>
      <c r="E11" s="1"/>
      <c r="F11" s="84" t="s">
        <v>8</v>
      </c>
      <c r="G11" s="85"/>
      <c r="H11" s="84" t="s">
        <v>9</v>
      </c>
      <c r="I11" s="85"/>
      <c r="J11" s="84" t="s">
        <v>10</v>
      </c>
      <c r="K11" s="85"/>
      <c r="L11" s="84" t="s">
        <v>11</v>
      </c>
      <c r="M11" s="85"/>
      <c r="N11" s="84" t="s">
        <v>12</v>
      </c>
      <c r="O11" s="85"/>
      <c r="P11" s="84" t="s">
        <v>13</v>
      </c>
      <c r="Q11" s="85"/>
      <c r="R11" s="84" t="s">
        <v>14</v>
      </c>
      <c r="S11" s="85"/>
      <c r="T11" s="84" t="s">
        <v>15</v>
      </c>
      <c r="U11" s="85"/>
      <c r="V11" s="80" t="s">
        <v>16</v>
      </c>
      <c r="W11" s="80"/>
      <c r="X11" s="80" t="s">
        <v>17</v>
      </c>
      <c r="Y11" s="80"/>
      <c r="Z11" s="81" t="s">
        <v>18</v>
      </c>
      <c r="AA11" s="82"/>
      <c r="AB11" s="80" t="s">
        <v>19</v>
      </c>
      <c r="AC11" s="80"/>
      <c r="AD11" s="1"/>
      <c r="AE11" s="1"/>
      <c r="AG11" s="24"/>
    </row>
    <row r="12" spans="2:33" ht="30" customHeight="1" x14ac:dyDescent="0.2">
      <c r="C12" s="28" t="s">
        <v>20</v>
      </c>
      <c r="D12" s="28" t="s">
        <v>21</v>
      </c>
      <c r="E12" s="28" t="s">
        <v>22</v>
      </c>
      <c r="F12" s="28" t="s">
        <v>22</v>
      </c>
      <c r="G12" s="28" t="s">
        <v>23</v>
      </c>
      <c r="H12" s="28" t="s">
        <v>22</v>
      </c>
      <c r="I12" s="28" t="s">
        <v>24</v>
      </c>
      <c r="J12" s="28" t="s">
        <v>22</v>
      </c>
      <c r="K12" s="28" t="s">
        <v>24</v>
      </c>
      <c r="L12" s="28" t="s">
        <v>22</v>
      </c>
      <c r="M12" s="28" t="s">
        <v>24</v>
      </c>
      <c r="N12" s="28" t="s">
        <v>22</v>
      </c>
      <c r="O12" s="28" t="s">
        <v>23</v>
      </c>
      <c r="P12" s="28" t="s">
        <v>22</v>
      </c>
      <c r="Q12" s="28" t="s">
        <v>24</v>
      </c>
      <c r="R12" s="28" t="s">
        <v>22</v>
      </c>
      <c r="S12" s="28" t="s">
        <v>24</v>
      </c>
      <c r="T12" s="28" t="s">
        <v>22</v>
      </c>
      <c r="U12" s="28" t="s">
        <v>24</v>
      </c>
      <c r="V12" s="28" t="s">
        <v>22</v>
      </c>
      <c r="W12" s="28" t="s">
        <v>24</v>
      </c>
      <c r="X12" s="28" t="s">
        <v>22</v>
      </c>
      <c r="Y12" s="28" t="s">
        <v>24</v>
      </c>
      <c r="Z12" s="28" t="s">
        <v>22</v>
      </c>
      <c r="AA12" s="28" t="s">
        <v>24</v>
      </c>
      <c r="AB12" s="28" t="s">
        <v>22</v>
      </c>
      <c r="AC12" s="28" t="s">
        <v>24</v>
      </c>
      <c r="AD12" s="1"/>
      <c r="AE12" s="1"/>
      <c r="AG12" s="24"/>
    </row>
    <row r="13" spans="2:33" x14ac:dyDescent="0.2">
      <c r="C13" s="23" t="s">
        <v>25</v>
      </c>
      <c r="D13" s="5">
        <f>COUNTIF($D$32:$D$314, $C$13)</f>
        <v>230</v>
      </c>
      <c r="E13" s="6">
        <f>SUMIF($D$32:$D$314, $C$13, $E$32:$E$314)</f>
        <v>1618.7957212549477</v>
      </c>
      <c r="F13" s="6">
        <f>SUMIF($D$32:$D$314, $C$13, $F$32:$F$314)</f>
        <v>1488.6163434966199</v>
      </c>
      <c r="G13" s="7">
        <f>COUNTIFS($D$32:$D$314, $C$13, $G$32:$G$314, "=100")</f>
        <v>158</v>
      </c>
      <c r="H13" s="6">
        <f>SUMIF($D$32:$D$314, $C$13, $H$32:$H$314)</f>
        <v>58.430616990794356</v>
      </c>
      <c r="I13" s="7">
        <f>COUNTIFS($D$32:$D$314, $C$13, $I$32:$I$314, "&gt;0")</f>
        <v>68</v>
      </c>
      <c r="J13" s="6">
        <f>SUMIF($D$32:$D$314, $C$13, $J$32:$J$314)</f>
        <v>17.513354815029711</v>
      </c>
      <c r="K13" s="7">
        <f>COUNTIFS($D$32:$D$314, $C$13, $K$32:$K$314, "&gt;0")</f>
        <v>54</v>
      </c>
      <c r="L13" s="6">
        <f>SUMIF($D$32:$D$314, $C$13, $L$32:$L$314)</f>
        <v>54.235405952502802</v>
      </c>
      <c r="M13" s="7">
        <f>COUNTIFS($D$32:$D$314, $C$13, $M$32:$M$314, "&gt;0")</f>
        <v>57</v>
      </c>
      <c r="N13" s="6">
        <f>SUMIF($D$32:$D$314, $C$13, $N$32:$N$314)</f>
        <v>1497.0255363405711</v>
      </c>
      <c r="O13" s="7">
        <f>COUNTIFS($D$32:$D$314, $C$13, $O$32:$O$314, "=100")</f>
        <v>52</v>
      </c>
      <c r="P13" s="6">
        <f>SUMIF($D$32:$D$314, $C$13, $P$32:$P$314)</f>
        <v>56.575423405968635</v>
      </c>
      <c r="Q13" s="5">
        <f>COUNTIFS($D$32:$D$314, $C$13, $Q$32:$Q$314, "&gt;0")</f>
        <v>176</v>
      </c>
      <c r="R13" s="6">
        <f>SUMIF($D$32:$D$314, $C$13, $R$32:$R$314)</f>
        <v>21.871793609254308</v>
      </c>
      <c r="S13" s="5">
        <f>COUNTIFS($D$32:$D$314, $C$13, $S$32:$S$314, "&gt;0")</f>
        <v>146</v>
      </c>
      <c r="T13" s="6">
        <f>SUMIF($D$32:$D$314, $C$13, $T$32:$T$314)</f>
        <v>43.322967899152076</v>
      </c>
      <c r="U13" s="5">
        <f>COUNTIFS($D$32:$D$314, $C$13, $U$32:$U$314, "&gt;0")</f>
        <v>131</v>
      </c>
      <c r="V13" s="32">
        <f xml:space="preserve"> SUMIF($D$32:$D$314, $C$13,$V$32:$V$314)</f>
        <v>3.7749999999999995</v>
      </c>
      <c r="W13" s="5">
        <f>COUNTIFS($D$32:$D$314, $C$13,$W$32:$W$314, "&gt;0")</f>
        <v>36</v>
      </c>
      <c r="X13" s="32">
        <f>SUMIF($D$32:$D$314, $C$13, $X$32:$X$314)</f>
        <v>5.7208272322110636</v>
      </c>
      <c r="Y13" s="5">
        <f>COUNTIFS($D$32:$D$314, $C$13, $Y$32:$Y$314, "&gt;0")</f>
        <v>45</v>
      </c>
      <c r="Z13" s="6">
        <f>SUMIF($D$32:$D$314, $C$13, $Z$32:$Z$314)</f>
        <v>33.927262887018614</v>
      </c>
      <c r="AA13" s="5">
        <f>COUNTIFS($D$32:$D$314, $C$13, $AA$32:$AA$314, "&gt;0")</f>
        <v>159</v>
      </c>
      <c r="AB13" s="32">
        <f>SUMIF($D$32:$D$314, $C$13, $AB$32:$AB$314)</f>
        <v>16.780514660742778</v>
      </c>
      <c r="AC13" s="5">
        <f>COUNTIFS($D$32:$D$314, $C$13, $AC$32:$AC$314, "&gt;0")</f>
        <v>8</v>
      </c>
      <c r="AD13" s="1"/>
      <c r="AE13" s="1"/>
      <c r="AG13" s="24"/>
    </row>
    <row r="14" spans="2:33" x14ac:dyDescent="0.2">
      <c r="C14" s="23" t="s">
        <v>26</v>
      </c>
      <c r="D14" s="5">
        <f>COUNTIF($D$32:$D$314, $C$14)</f>
        <v>19</v>
      </c>
      <c r="E14" s="6">
        <f>SUMIF($D$32:$D$314, $C$14, $E$32:$E$314)</f>
        <v>159.18566453365256</v>
      </c>
      <c r="F14" s="6">
        <f>SUMIF($D$32:$D$314, $C$14, $F$32:$F$314)</f>
        <v>156.09412918996628</v>
      </c>
      <c r="G14" s="7">
        <f>COUNTIFS($D$32:$D$314, $C$14, $G$32:$G$314, "=100")</f>
        <v>17</v>
      </c>
      <c r="H14" s="6">
        <f>SUMIF($D$32:$D$314, $C$14, $H$32:$H$314)</f>
        <v>2.7952630312804336</v>
      </c>
      <c r="I14" s="7">
        <f>COUNTIFS($D$32:$D$314, $C$14, $I$32:$I$314, "&gt;0")</f>
        <v>2</v>
      </c>
      <c r="J14" s="6">
        <f>SUMIF($D$32:$D$314, $C$14, $J$32:$J$314)</f>
        <v>2.0466755644461928E-2</v>
      </c>
      <c r="K14" s="7">
        <f>COUNTIFS($D$32:$D$314, $C$14, $K$32:$K$314, "&gt;0")</f>
        <v>2</v>
      </c>
      <c r="L14" s="6">
        <f>SUMIF($D$32:$D$314, $C$14, $L$32:$L$314)</f>
        <v>0.27580555676136798</v>
      </c>
      <c r="M14" s="7">
        <f>COUNTIFS($D$32:$D$314, $C$14, $M$32:$M$314, "&gt;0")</f>
        <v>2</v>
      </c>
      <c r="N14" s="6">
        <f>SUMIF($D$32:$D$314, $C$14, $N$32:$N$314)</f>
        <v>154.34063971490227</v>
      </c>
      <c r="O14" s="7">
        <f>COUNTIFS($D$32:$D$314, $C$14, $O$32:$O$314, "=100")</f>
        <v>3</v>
      </c>
      <c r="P14" s="6">
        <f>SUMIF($D$32:$D$314, $C$14, $P$32:$P$314)</f>
        <v>2.6635202679673635</v>
      </c>
      <c r="Q14" s="7">
        <f>COUNTIFS($D$32:$D$314, $C$14, $Q$32:$Q$314, "&gt;0")</f>
        <v>16</v>
      </c>
      <c r="R14" s="6">
        <f>SUMIF($D$32:$D$314, $C$14, $R$32:$R$314)</f>
        <v>0.98051988422498249</v>
      </c>
      <c r="S14" s="7">
        <f>COUNTIFS($D$32:$D$314, $C$14, $S$32:$S$314, "&gt;0")</f>
        <v>14</v>
      </c>
      <c r="T14" s="6">
        <f>SUMIF($D$32:$D$314, $C$14, $T$32:$T$314)</f>
        <v>1.2009846665579296</v>
      </c>
      <c r="U14" s="7">
        <f>COUNTIFS($D$32:$D$314, $C$14, $U$32:$U$314, "&gt;0")</f>
        <v>16</v>
      </c>
      <c r="V14" s="6">
        <f xml:space="preserve"> SUMIF($D$32:$D$314, $C$14,$V$32:$V$314)</f>
        <v>1.4999999999999999E-2</v>
      </c>
      <c r="W14" s="7">
        <f>COUNTIFS($D$32:$D$314, $C$14,$W$32:$W$314, "&gt;0")</f>
        <v>1</v>
      </c>
      <c r="X14" s="6">
        <f>SUMIF($D$32:$D$314, $C$14, $X$32:$X$314)</f>
        <v>7.5956685050012299E-3</v>
      </c>
      <c r="Y14" s="7">
        <f>COUNTIFS($D$32:$D$314, $C$14, $Y$32:$Y$314, "&gt;0")</f>
        <v>1</v>
      </c>
      <c r="Z14" s="6">
        <f>SUMIF($D$32:$D$314, $C$14, $Z$32:$Z$314)</f>
        <v>1.4727751543384588</v>
      </c>
      <c r="AA14" s="7">
        <f>COUNTIFS($D$32:$D$314, $C$14, $AA$32:$AA$314, "&gt;0")</f>
        <v>16</v>
      </c>
      <c r="AB14" s="6">
        <f>SUMIF($D$32:$D$314, $C$14, $AB$32:$AB$314)</f>
        <v>0</v>
      </c>
      <c r="AC14" s="7">
        <f>COUNTIFS($D$32:$D$314, $C$14, $AC$32:$AC$314, "&gt;0")</f>
        <v>0</v>
      </c>
      <c r="AD14" s="1"/>
      <c r="AE14" s="1"/>
      <c r="AG14" s="24"/>
    </row>
    <row r="15" spans="2:33" x14ac:dyDescent="0.2">
      <c r="C15" s="23" t="s">
        <v>27</v>
      </c>
      <c r="D15" s="5">
        <f>COUNTIF($D$32:$D$314, $C$15)</f>
        <v>14</v>
      </c>
      <c r="E15" s="6">
        <f>SUMIF($D$32:$D$314, $C$15, $E$32:$E$314)</f>
        <v>260.1315454266944</v>
      </c>
      <c r="F15" s="6">
        <f>SUMIF($D$32:$D$314, $C$15, $F$32:$F$314)</f>
        <v>247.6274361616492</v>
      </c>
      <c r="G15" s="7">
        <f>COUNTIFS($D$32:$D$314, $C$15, $G$32:$G$314, "=100")</f>
        <v>9</v>
      </c>
      <c r="H15" s="6">
        <f>SUMIF($D$32:$D$314, $C$15, $H$32:$H$314)</f>
        <v>3.9947451046493518</v>
      </c>
      <c r="I15" s="7">
        <f>COUNTIFS($D$32:$D$314, $C$15, $I$32:$I$314, "&gt;0")</f>
        <v>5</v>
      </c>
      <c r="J15" s="6">
        <f>SUMIF($D$32:$D$314, $C$15, $J$32:$J$314)</f>
        <v>1.8891127412480824</v>
      </c>
      <c r="K15" s="7">
        <f>COUNTIFS($D$32:$D$314, $C$15, $K$32:$K$314, "&gt;0")</f>
        <v>4</v>
      </c>
      <c r="L15" s="6">
        <f>SUMIF($D$32:$D$314, $C$15, $L$32:$L$314)</f>
        <v>6.620251419147797</v>
      </c>
      <c r="M15" s="7">
        <f>COUNTIFS($D$32:$D$314, $C$15, $M$32:$M$314, "&gt;0")</f>
        <v>4</v>
      </c>
      <c r="N15" s="6">
        <f>SUMIF($D$32:$D$314, $C$15, $N$32:$N$314)</f>
        <v>254.31020701375905</v>
      </c>
      <c r="O15" s="7">
        <f>COUNTIFS($D$32:$D$314, $C$15, $O$32:$O$314, "=100")</f>
        <v>3</v>
      </c>
      <c r="P15" s="6">
        <f>SUMIF($D$32:$D$314, $C$15, $P$32:$P$314)</f>
        <v>3.5293460235000649</v>
      </c>
      <c r="Q15" s="7">
        <f>COUNTIFS($D$32:$D$314, $C$15, $Q$32:$Q$314, "&gt;0")</f>
        <v>11</v>
      </c>
      <c r="R15" s="6">
        <f>SUMIF($D$32:$D$314, $C$15, $R$32:$R$314)</f>
        <v>0.89142567705721665</v>
      </c>
      <c r="S15" s="7">
        <f>COUNTIFS($D$32:$D$314, $C$15, $S$32:$S$314, "&gt;0")</f>
        <v>9</v>
      </c>
      <c r="T15" s="6">
        <f>SUMIF($D$32:$D$314, $C$15, $T$32:$T$314)</f>
        <v>1.4005667123780836</v>
      </c>
      <c r="U15" s="7">
        <f>COUNTIFS($D$32:$D$314, $C$15, $U$32:$U$314, "&gt;0")</f>
        <v>9</v>
      </c>
      <c r="V15" s="6">
        <f xml:space="preserve"> SUMIF($D$32:$D$314, $C$15,$V$32:$V$314)</f>
        <v>3.7869999999999999</v>
      </c>
      <c r="W15" s="7">
        <f>COUNTIFS($D$32:$D$314, $C$15,$W$32:$W$314, "&gt;0")</f>
        <v>5</v>
      </c>
      <c r="X15" s="6">
        <f>SUMIF($D$32:$D$314, $C$15, $X$32:$X$314)</f>
        <v>0.3060836299104463</v>
      </c>
      <c r="Y15" s="7">
        <f>COUNTIFS($D$32:$D$314, $C$15, $Y$32:$Y$314, "&gt;0")</f>
        <v>3</v>
      </c>
      <c r="Z15" s="6">
        <f>SUMIF($D$32:$D$314, $C$15, $Z$32:$Z$314)</f>
        <v>1.779060558593291</v>
      </c>
      <c r="AA15" s="7">
        <f>COUNTIFS($D$32:$D$314, $C$15, $AA$32:$AA$314, "&gt;0")</f>
        <v>10</v>
      </c>
      <c r="AB15" s="6">
        <f>SUMIF($D$32:$D$314, $C$15, $AB$32:$AB$314)</f>
        <v>0</v>
      </c>
      <c r="AC15" s="7">
        <f>COUNTIFS($D$32:$D$314, $C$15, $AC$32:$AC$314, "&gt;0")</f>
        <v>0</v>
      </c>
      <c r="AD15" s="1"/>
      <c r="AE15" s="1"/>
      <c r="AG15" s="24"/>
    </row>
    <row r="16" spans="2:33" x14ac:dyDescent="0.2">
      <c r="C16" s="23" t="s">
        <v>28</v>
      </c>
      <c r="D16" s="5">
        <f>COUNTIF($D$32:$D$314, $C$16)</f>
        <v>5</v>
      </c>
      <c r="E16" s="6">
        <f>SUMIF($D$32:$D$314, $C$16, $E$32:$E$314)</f>
        <v>58.522125112493335</v>
      </c>
      <c r="F16" s="6">
        <f>SUMIF($D$32:$D$314, $C$16, $F$32:$F$314)</f>
        <v>50.076858521594616</v>
      </c>
      <c r="G16" s="7">
        <f>COUNTIFS($D$32:$D$314, $C$16, $G$32:$G$314, "=100")</f>
        <v>2</v>
      </c>
      <c r="H16" s="6">
        <f>SUMIF($D$32:$D$314, $C$16, $H$32:$H$314)</f>
        <v>6.4583470711294027</v>
      </c>
      <c r="I16" s="7">
        <f>COUNTIFS($D$32:$D$314, $C$16, $I$32:$I$314, "&gt;0")</f>
        <v>3</v>
      </c>
      <c r="J16" s="6">
        <f>SUMIF($D$32:$D$314, $C$16, $J$32:$J$314)</f>
        <v>0.8505106022775909</v>
      </c>
      <c r="K16" s="7">
        <f>COUNTIFS($D$32:$D$314, $C$16, $K$32:$K$314, "&gt;0")</f>
        <v>3</v>
      </c>
      <c r="L16" s="6">
        <f>SUMIF($D$32:$D$314, $C$16, $L$32:$L$314)</f>
        <v>1.1364089174917216</v>
      </c>
      <c r="M16" s="7">
        <f>COUNTIFS($D$32:$D$314, $C$16, $M$32:$M$314, "&gt;0")</f>
        <v>3</v>
      </c>
      <c r="N16" s="6">
        <f>SUMIF($D$32:$D$314, $C$16, $N$32:$N$314)</f>
        <v>56.454598536536153</v>
      </c>
      <c r="O16" s="7">
        <f>COUNTIFS($D$32:$D$314, $C$16, $O$32:$O$314, "=100")</f>
        <v>1</v>
      </c>
      <c r="P16" s="6">
        <f>SUMIF($D$32:$D$314, $C$16, $P$32:$P$314)</f>
        <v>0.83358283487605445</v>
      </c>
      <c r="Q16" s="7">
        <f>COUNTIFS($D$32:$D$314, $C$16, $Q$32:$Q$314, "&gt;0")</f>
        <v>4</v>
      </c>
      <c r="R16" s="6">
        <f>SUMIF($D$32:$D$314, $C$16, $R$32:$R$314)</f>
        <v>0.2876993596287804</v>
      </c>
      <c r="S16" s="7">
        <f>COUNTIFS($D$32:$D$314, $C$16, $S$32:$S$314, "&gt;0")</f>
        <v>4</v>
      </c>
      <c r="T16" s="6">
        <f>SUMIF($D$32:$D$314, $C$16, $T$32:$T$314)</f>
        <v>0.94624438145234469</v>
      </c>
      <c r="U16" s="7">
        <f>COUNTIFS($D$32:$D$314, $C$16, $U$32:$U$314, "&gt;0")</f>
        <v>4</v>
      </c>
      <c r="V16" s="6">
        <f xml:space="preserve"> SUMIF($D$32:$D$314, $C$16,$V$32:$V$314)</f>
        <v>1.647</v>
      </c>
      <c r="W16" s="7">
        <f>COUNTIFS($D$32:$D$314, $C$16,$W$32:$W$314, "&gt;0")</f>
        <v>3</v>
      </c>
      <c r="X16" s="6">
        <f>SUMIF($D$32:$D$314, $C$16, $X$32:$X$314)</f>
        <v>0.77930165435540633</v>
      </c>
      <c r="Y16" s="7">
        <f>COUNTIFS($D$32:$D$314, $C$16, $Y$32:$Y$314, "&gt;0")</f>
        <v>3</v>
      </c>
      <c r="Z16" s="6">
        <f>SUMIF($D$32:$D$314, $C$16, $Z$32:$Z$314)</f>
        <v>0.36764418802099413</v>
      </c>
      <c r="AA16" s="7">
        <f>COUNTIFS($D$32:$D$314, $C$16, $AA$32:$AA$314, "&gt;0")</f>
        <v>4</v>
      </c>
      <c r="AB16" s="6">
        <f>SUMIF($D$32:$D$314, $C$16, $AB$32:$AB$314)</f>
        <v>0</v>
      </c>
      <c r="AC16" s="7">
        <f>COUNTIFS($D$32:$D$314, $C$16, $AC$32:$AC$314, "&gt;0")</f>
        <v>0</v>
      </c>
      <c r="AD16" s="1"/>
      <c r="AE16" s="1"/>
      <c r="AG16" s="24"/>
    </row>
    <row r="17" spans="2:37" x14ac:dyDescent="0.2">
      <c r="C17" s="23" t="s">
        <v>29</v>
      </c>
      <c r="D17" s="5">
        <f>COUNTIF($D$32:$D$314, $C$17)</f>
        <v>2</v>
      </c>
      <c r="E17" s="6">
        <f>SUMIF($D$32:$D$314, $C$17, $E$32:$E$314)</f>
        <v>3.06702729365621</v>
      </c>
      <c r="F17" s="6">
        <f>SUMIF($D$32:$D$314, $C$17, $F$32:$F$314)</f>
        <v>3.06702729365621</v>
      </c>
      <c r="G17" s="7">
        <f>COUNTIFS($D$32:$D$314, $C$17, $G$32:$G$314, "=100")</f>
        <v>2</v>
      </c>
      <c r="H17" s="6">
        <f>SUMIF($D$32:$D$314, $C$17, $H$32:$H$314)</f>
        <v>0</v>
      </c>
      <c r="I17" s="7">
        <f>COUNTIFS($D$32:$D$314, $C$17, $I$32:$I$314, "&gt;0")</f>
        <v>0</v>
      </c>
      <c r="J17" s="6">
        <f>SUMIF($D$32:$D$314, $C$17, $J$32:$J$314)</f>
        <v>0</v>
      </c>
      <c r="K17" s="7">
        <f>COUNTIFS($D$32:$D$314, $C$17, $K$32:$K$314, "&gt;0")</f>
        <v>0</v>
      </c>
      <c r="L17" s="6">
        <f>SUMIF($D$32:$D$314, $C$17, $L$32:$L$314)</f>
        <v>0</v>
      </c>
      <c r="M17" s="7">
        <f>COUNTIFS($D$32:$D$314, $C$17, $M$32:$M$314, "&gt;0")</f>
        <v>0</v>
      </c>
      <c r="N17" s="6">
        <f>SUMIF($D$32:$D$314, $C$17, $N$32:$N$314)</f>
        <v>2.9656417762271552</v>
      </c>
      <c r="O17" s="7">
        <f>COUNTIFS($D$32:$D$314, $C$17, $O$32:$O$314, "=100")</f>
        <v>0</v>
      </c>
      <c r="P17" s="6">
        <f>SUMIF($D$32:$D$314, $C$17, $P$32:$P$314)</f>
        <v>9.5387014412480597E-2</v>
      </c>
      <c r="Q17" s="7">
        <f>COUNTIFS($D$32:$D$314, $C$17, $Q$32:$Q$314, "&gt;0")</f>
        <v>2</v>
      </c>
      <c r="R17" s="6">
        <f>SUMIF($D$32:$D$314, $C$17, $R$32:$R$314)</f>
        <v>2.9166723858681499E-3</v>
      </c>
      <c r="S17" s="7">
        <f>COUNTIFS($D$32:$D$314, $C$17, $S$32:$S$314, "&gt;0")</f>
        <v>1</v>
      </c>
      <c r="T17" s="6">
        <f>SUMIF($D$32:$D$314, $C$17, $T$32:$T$314)</f>
        <v>3.08183063070609E-3</v>
      </c>
      <c r="U17" s="7">
        <f>COUNTIFS($D$32:$D$314, $C$17, $U$32:$U$314, "&gt;0")</f>
        <v>1</v>
      </c>
      <c r="V17" s="6">
        <f xml:space="preserve"> SUMIF($D$32:$D$314, $C$17,$V$32:$V$314)</f>
        <v>0</v>
      </c>
      <c r="W17" s="7">
        <f>COUNTIFS($D$32:$D$314, $C$17,$W$32:$W$314, "&gt;0")</f>
        <v>0</v>
      </c>
      <c r="X17" s="6">
        <f>SUMIF($D$32:$D$314, $C$17, $X$32:$X$314)</f>
        <v>0</v>
      </c>
      <c r="Y17" s="7">
        <f>COUNTIFS($D$32:$D$314, $C$17, $Y$32:$Y$314, "&gt;0")</f>
        <v>0</v>
      </c>
      <c r="Z17" s="6">
        <f>SUMIF($D$32:$D$314, $C$17, $Z$32:$Z$314)</f>
        <v>3.1475566850397402E-2</v>
      </c>
      <c r="AA17" s="7">
        <f>COUNTIFS($D$32:$D$314, $C$17, $AA$32:$AA$314, "&gt;0")</f>
        <v>2</v>
      </c>
      <c r="AB17" s="6">
        <f>SUMIF($D$32:$D$314, $C$17, $AB$32:$AB$314)</f>
        <v>0</v>
      </c>
      <c r="AC17" s="7">
        <f>COUNTIFS($D$32:$D$314, $C$17, $AC$32:$AC$314, "&gt;0")</f>
        <v>0</v>
      </c>
      <c r="AD17" s="1"/>
      <c r="AE17" s="1"/>
      <c r="AG17" s="24"/>
    </row>
    <row r="18" spans="2:37" x14ac:dyDescent="0.2">
      <c r="C18" s="23" t="s">
        <v>30</v>
      </c>
      <c r="D18" s="5">
        <f>COUNTIF($D$32:$D$314, $C$18)</f>
        <v>2</v>
      </c>
      <c r="E18" s="6">
        <f>SUMIF($D$32:$D$314, $C$18, $E$32:$E$314)</f>
        <v>15.650082413957339</v>
      </c>
      <c r="F18" s="6">
        <f>SUMIF($D$32:$D$314, $C$18, $F$32:$F$314)</f>
        <v>15.650082413957339</v>
      </c>
      <c r="G18" s="7">
        <f>COUNTIFS($D$32:$D$314, $C$18, $G$32:$G$314, "=100")</f>
        <v>2</v>
      </c>
      <c r="H18" s="6">
        <f>SUMIF($D$32:$D$314, $C$18, $H$32:$H$314)</f>
        <v>0</v>
      </c>
      <c r="I18" s="7">
        <f>COUNTIFS($D$32:$D$314, $C$18, $I$32:$I$314, "&gt;0")</f>
        <v>0</v>
      </c>
      <c r="J18" s="6">
        <f>SUMIF($D$32:$D$314, $C$18, $J$32:$J$314)</f>
        <v>0</v>
      </c>
      <c r="K18" s="7">
        <f>COUNTIFS($D$32:$D$314, $C$18, $K$32:$K$314, "&gt;0")</f>
        <v>0</v>
      </c>
      <c r="L18" s="6">
        <f>SUMIF($D$32:$D$314, $C$18, $L$32:$L$314)</f>
        <v>0</v>
      </c>
      <c r="M18" s="7">
        <f>COUNTIFS($D$32:$D$314, $C$18, $M$32:$M$314, "&gt;0")</f>
        <v>0</v>
      </c>
      <c r="N18" s="6">
        <f>SUMIF($D$32:$D$314, $C$18, $N$32:$N$314)</f>
        <v>15.421912573146354</v>
      </c>
      <c r="O18" s="7">
        <f>COUNTIFS($D$32:$D$314, $C$18, $O$32:$O$314, "=100")</f>
        <v>0</v>
      </c>
      <c r="P18" s="6">
        <f>SUMIF($D$32:$D$314, $C$18, $P$32:$P$314)</f>
        <v>0.1829976786498122</v>
      </c>
      <c r="Q18" s="7">
        <f>COUNTIFS($D$32:$D$314, $C$18, $Q$32:$Q$314, "&gt;0")</f>
        <v>2</v>
      </c>
      <c r="R18" s="6">
        <f>SUMIF($D$32:$D$314, $C$18, $R$32:$R$314)</f>
        <v>8.7649417062146198E-3</v>
      </c>
      <c r="S18" s="7">
        <f>COUNTIFS($D$32:$D$314, $C$18, $S$32:$S$314, "&gt;0")</f>
        <v>2</v>
      </c>
      <c r="T18" s="6">
        <f>SUMIF($D$32:$D$314, $C$18, $T$32:$T$314)</f>
        <v>3.6407220454958221E-2</v>
      </c>
      <c r="U18" s="7">
        <f>COUNTIFS($D$32:$D$314, $C$18, $U$32:$U$314, "&gt;0")</f>
        <v>2</v>
      </c>
      <c r="V18" s="6">
        <f xml:space="preserve"> SUMIF($D$32:$D$314, $C$18,$V$32:$V$314)</f>
        <v>0</v>
      </c>
      <c r="W18" s="7">
        <f>COUNTIFS($D$32:$D$314, $C$18,$W$32:$W$314, "&gt;0")</f>
        <v>0</v>
      </c>
      <c r="X18" s="6">
        <f>SUMIF($D$32:$D$314, $C$18, $X$32:$X$314)</f>
        <v>0</v>
      </c>
      <c r="Y18" s="7">
        <f>COUNTIFS($D$32:$D$314, $C$18, $Y$32:$Y$314, "&gt;0")</f>
        <v>0</v>
      </c>
      <c r="Z18" s="6">
        <f>SUMIF($D$32:$D$314, $C$18, $Z$32:$Z$314)</f>
        <v>4.1330035369125204E-2</v>
      </c>
      <c r="AA18" s="7">
        <f>COUNTIFS($D$32:$D$314, $C$18, $AA$32:$AA$314, "&gt;0")</f>
        <v>2</v>
      </c>
      <c r="AB18" s="6">
        <f>SUMIF($D$32:$D$314, $C$18, $AB$32:$AB$314)</f>
        <v>0</v>
      </c>
      <c r="AC18" s="7">
        <f>COUNTIFS($D$32:$D$314, $C$18, $AC$32:$AC$314, "&gt;0")</f>
        <v>0</v>
      </c>
      <c r="AD18" s="1"/>
      <c r="AE18" s="1"/>
      <c r="AG18" s="24"/>
    </row>
    <row r="19" spans="2:37" x14ac:dyDescent="0.2">
      <c r="C19" s="23" t="s">
        <v>31</v>
      </c>
      <c r="D19" s="5">
        <f>COUNTIF($D$32:$D$314, $C$19)</f>
        <v>5</v>
      </c>
      <c r="E19" s="6">
        <f>SUMIF($D$32:$D$314, $C$19, $E$32:$E$314)</f>
        <v>408.79277315706616</v>
      </c>
      <c r="F19" s="6">
        <f>SUMIF($D$32:$D$314, $C$19, $F$32:$F$314)</f>
        <v>366.86407116812683</v>
      </c>
      <c r="G19" s="7">
        <f>COUNTIFS($D$32:$D$314, $C$19, $G$32:$G$314, "=100")</f>
        <v>4</v>
      </c>
      <c r="H19" s="6">
        <f>SUMIF($D$32:$D$314, $C$19, $H$32:$H$314)</f>
        <v>20.748245655335602</v>
      </c>
      <c r="I19" s="7">
        <f>COUNTIFS($D$32:$D$314, $C$19, $I$32:$I$314, "&gt;0")</f>
        <v>1</v>
      </c>
      <c r="J19" s="6">
        <f>SUMIF($D$32:$D$314, $C$19, $J$32:$J$314)</f>
        <v>4.3093344155951296</v>
      </c>
      <c r="K19" s="7">
        <f>COUNTIFS($D$32:$D$314, $C$19, $K$32:$K$314, "&gt;0")</f>
        <v>1</v>
      </c>
      <c r="L19" s="6">
        <f>SUMIF($D$32:$D$314, $C$19, $L$32:$L$314)</f>
        <v>16.871121918008601</v>
      </c>
      <c r="M19" s="7">
        <f>COUNTIFS($D$32:$D$314, $C$19, $M$32:$M$314, "&gt;0")</f>
        <v>1</v>
      </c>
      <c r="N19" s="6">
        <f>SUMIF($D$32:$D$314, $C$19, $N$32:$N$314)</f>
        <v>394.00063774126551</v>
      </c>
      <c r="O19" s="7">
        <f>COUNTIFS($D$32:$D$314, $C$19, $O$32:$O$314, "=100")</f>
        <v>1</v>
      </c>
      <c r="P19" s="6">
        <f>SUMIF($D$32:$D$314, $C$19, $P$32:$P$314)</f>
        <v>9.5928805660406127</v>
      </c>
      <c r="Q19" s="7">
        <f>COUNTIFS($D$32:$D$314, $C$19, $Q$32:$Q$314, "&gt;0")</f>
        <v>4</v>
      </c>
      <c r="R19" s="6">
        <f>SUMIF($D$32:$D$314, $C$19, $R$32:$R$314)</f>
        <v>2.5155334958200606</v>
      </c>
      <c r="S19" s="7">
        <f>COUNTIFS($D$32:$D$314, $C$19, $S$32:$S$314, "&gt;0")</f>
        <v>3</v>
      </c>
      <c r="T19" s="6">
        <f>SUMIF($D$32:$D$314, $C$19, $T$32:$T$314)</f>
        <v>2.6837213539399443</v>
      </c>
      <c r="U19" s="7">
        <f>COUNTIFS($D$32:$D$314, $C$19, $U$32:$U$314, "&gt;0")</f>
        <v>2</v>
      </c>
      <c r="V19" s="6">
        <f xml:space="preserve"> SUMIF($D$32:$D$314, $C$19,$V$32:$V$314)</f>
        <v>2.0409999999999999</v>
      </c>
      <c r="W19" s="7">
        <f>COUNTIFS($D$32:$D$314, $C$19,$W$32:$W$314, "&gt;0")</f>
        <v>1</v>
      </c>
      <c r="X19" s="6">
        <f>SUMIF($D$32:$D$314, $C$19, $X$32:$X$314)</f>
        <v>1.47537460645473</v>
      </c>
      <c r="Y19" s="7">
        <f>COUNTIFS($D$32:$D$314, $C$19, $Y$32:$Y$314, "&gt;0")</f>
        <v>1</v>
      </c>
      <c r="Z19" s="6">
        <f>SUMIF($D$32:$D$314, $C$19, $Z$32:$Z$314)</f>
        <v>4.9783195207433018</v>
      </c>
      <c r="AA19" s="7">
        <f>COUNTIFS($D$32:$D$314, $C$19, $AA$32:$AA$314, "&gt;0")</f>
        <v>3</v>
      </c>
      <c r="AB19" s="6">
        <f>SUMIF($D$32:$D$314, $C$19, $AB$32:$AB$314)</f>
        <v>0</v>
      </c>
      <c r="AC19" s="7">
        <f>COUNTIFS($D$32:$D$314, $C$19, $AC$32:$AC$314, "&gt;0")</f>
        <v>0</v>
      </c>
      <c r="AD19" s="1"/>
      <c r="AE19" s="1"/>
      <c r="AG19" s="24"/>
    </row>
    <row r="20" spans="2:37" x14ac:dyDescent="0.2">
      <c r="C20" s="23" t="s">
        <v>32</v>
      </c>
      <c r="D20" s="5">
        <f>COUNTIF($D$32:$D$314, $C$20)</f>
        <v>2</v>
      </c>
      <c r="E20" s="6">
        <f>SUMIF($D$32:$D$314, $C$20, $E$32:$E$314)</f>
        <v>27.83027442451516</v>
      </c>
      <c r="F20" s="6">
        <f>SUMIF($D$32:$D$314, $C$20, $F$32:$F$314)</f>
        <v>27.557161501744375</v>
      </c>
      <c r="G20" s="7">
        <f>COUNTIFS($D$32:$D$314, $C$20, $G$32:$G$314, "=100")</f>
        <v>1</v>
      </c>
      <c r="H20" s="6">
        <f>SUMIF($D$32:$D$314, $C$20, $H$32:$H$314)</f>
        <v>0.102983643075003</v>
      </c>
      <c r="I20" s="7">
        <f>COUNTIFS($D$32:$D$314, $C$20, $I$32:$I$314, "&gt;0")</f>
        <v>1</v>
      </c>
      <c r="J20" s="6">
        <f>SUMIF($D$32:$D$314, $C$20, $J$32:$J$314)</f>
        <v>7.9541941445707795E-2</v>
      </c>
      <c r="K20" s="7">
        <f>COUNTIFS($D$32:$D$314, $C$20, $K$32:$K$314, "&gt;0")</f>
        <v>1</v>
      </c>
      <c r="L20" s="6">
        <f>SUMIF($D$32:$D$314, $C$20, $L$32:$L$314)</f>
        <v>9.0587338250075797E-2</v>
      </c>
      <c r="M20" s="7">
        <f>COUNTIFS($D$32:$D$314, $C$20, $M$32:$M$314, "&gt;0")</f>
        <v>1</v>
      </c>
      <c r="N20" s="6">
        <f>SUMIF($D$32:$D$314, $C$20, $N$32:$N$314)</f>
        <v>25.382291379868789</v>
      </c>
      <c r="O20" s="7">
        <f>COUNTIFS($D$32:$D$314, $C$20, $O$32:$O$314, "=100")</f>
        <v>0</v>
      </c>
      <c r="P20" s="6">
        <f>SUMIF($D$32:$D$314, $C$20, $P$32:$P$314)</f>
        <v>1.552961119666417</v>
      </c>
      <c r="Q20" s="7">
        <f>COUNTIFS($D$32:$D$314, $C$20, $Q$32:$Q$314, "&gt;0")</f>
        <v>2</v>
      </c>
      <c r="R20" s="6">
        <f>SUMIF($D$32:$D$314, $C$20, $R$32:$R$314)</f>
        <v>0.36873917949943502</v>
      </c>
      <c r="S20" s="7">
        <f>COUNTIFS($D$32:$D$314, $C$20, $S$32:$S$314, "&gt;0")</f>
        <v>2</v>
      </c>
      <c r="T20" s="6">
        <f>SUMIF($D$32:$D$314, $C$20, $T$32:$T$314)</f>
        <v>0.52628274548052056</v>
      </c>
      <c r="U20" s="7">
        <f>COUNTIFS($D$32:$D$314, $C$20, $U$32:$U$314, "&gt;0")</f>
        <v>2</v>
      </c>
      <c r="V20" s="6">
        <f xml:space="preserve"> SUMIF($D$32:$D$314, $C$20,$V$32:$V$314)</f>
        <v>1.4E-2</v>
      </c>
      <c r="W20" s="7">
        <f>COUNTIFS($D$32:$D$314, $C$20,$W$32:$W$314, "&gt;0")</f>
        <v>1</v>
      </c>
      <c r="X20" s="6">
        <f>SUMIF($D$32:$D$314, $C$20, $X$32:$X$314)</f>
        <v>1.20302728570175E-2</v>
      </c>
      <c r="Y20" s="7">
        <f>COUNTIFS($D$32:$D$314, $C$20, $Y$32:$Y$314, "&gt;0")</f>
        <v>1</v>
      </c>
      <c r="Z20" s="6">
        <f>SUMIF($D$32:$D$314, $C$20, $Z$32:$Z$314)</f>
        <v>0.82699992505048603</v>
      </c>
      <c r="AA20" s="7">
        <f>COUNTIFS($D$32:$D$314, $C$20, $AA$32:$AA$314, "&gt;0")</f>
        <v>2</v>
      </c>
      <c r="AB20" s="6">
        <f>SUMIF($D$32:$D$314, $C$20, $AB$32:$AB$314)</f>
        <v>0</v>
      </c>
      <c r="AC20" s="7">
        <f>COUNTIFS($D$32:$D$314, $C$20, $AC$32:$AC$314, "&gt;0")</f>
        <v>0</v>
      </c>
      <c r="AD20" s="1"/>
      <c r="AE20" s="1"/>
      <c r="AG20" s="24"/>
    </row>
    <row r="21" spans="2:37" x14ac:dyDescent="0.2">
      <c r="C21" s="23" t="s">
        <v>33</v>
      </c>
      <c r="D21" s="5">
        <f>COUNTIF($D$32:$D$314, $C$21)</f>
        <v>4</v>
      </c>
      <c r="E21" s="6">
        <f>SUMIF($D$32:$D$314, $C$21, $E$32:$E$314)</f>
        <v>2.9370355904375618</v>
      </c>
      <c r="F21" s="6">
        <f>SUMIF($D$32:$D$314, $C$21, $F$32:$F$314)</f>
        <v>2.6137518546561349</v>
      </c>
      <c r="G21" s="7">
        <f>COUNTIFS($D$32:$D$314, $C$21, $G$32:$G$314, "=100")</f>
        <v>3</v>
      </c>
      <c r="H21" s="6">
        <f>SUMIF($D$32:$D$314, $C$21, $H$32:$H$314)</f>
        <v>0.124908071774905</v>
      </c>
      <c r="I21" s="7">
        <f>COUNTIFS($D$32:$D$314, $C$21, $I$32:$I$314, "&gt;0")</f>
        <v>1</v>
      </c>
      <c r="J21" s="6">
        <f>SUMIF($D$32:$D$314, $C$21, $J$32:$J$314)</f>
        <v>0.141589965084369</v>
      </c>
      <c r="K21" s="7">
        <f>COUNTIFS($D$32:$D$314, $C$21, $K$32:$K$314, "&gt;0")</f>
        <v>1</v>
      </c>
      <c r="L21" s="6">
        <f>SUMIF($D$32:$D$314, $C$21, $L$32:$L$314)</f>
        <v>5.6785698922153099E-2</v>
      </c>
      <c r="M21" s="7">
        <f>COUNTIFS($D$32:$D$314, $C$21, $M$32:$M$314, "&gt;0")</f>
        <v>1</v>
      </c>
      <c r="N21" s="6">
        <f>SUMIF($D$32:$D$314, $C$21, $N$32:$N$314)</f>
        <v>2.9264865160362601</v>
      </c>
      <c r="O21" s="7">
        <f>COUNTIFS($D$32:$D$314, $C$21, $O$32:$O$314, "=100")</f>
        <v>2</v>
      </c>
      <c r="P21" s="6">
        <f>SUMIF($D$32:$D$314, $C$21, $P$32:$P$314)</f>
        <v>1.0549074401301877E-2</v>
      </c>
      <c r="Q21" s="7">
        <f>COUNTIFS($D$32:$D$314, $C$21, $Q$32:$Q$314, "&gt;0")</f>
        <v>2</v>
      </c>
      <c r="R21" s="6">
        <f>SUMIF($D$32:$D$314, $C$21, $R$32:$R$314)</f>
        <v>0</v>
      </c>
      <c r="S21" s="7">
        <f>COUNTIFS($D$32:$D$314, $C$21, $S$32:$S$314, "&gt;0")</f>
        <v>0</v>
      </c>
      <c r="T21" s="6">
        <f>SUMIF($D$32:$D$314, $C$21, $T$32:$T$314)</f>
        <v>0</v>
      </c>
      <c r="U21" s="7">
        <f>COUNTIFS($D$32:$D$314, $C$21, $U$32:$U$314, "&gt;0")</f>
        <v>0</v>
      </c>
      <c r="V21" s="6">
        <f xml:space="preserve"> SUMIF($D$32:$D$314, $C$21,$V$32:$V$314)</f>
        <v>1E-3</v>
      </c>
      <c r="W21" s="7">
        <f>COUNTIFS($D$32:$D$314, $C$21,$W$32:$W$314, "&gt;0")</f>
        <v>1</v>
      </c>
      <c r="X21" s="6">
        <f>SUMIF($D$32:$D$314, $C$21, $X$32:$X$314)</f>
        <v>9.4671912749766399E-2</v>
      </c>
      <c r="Y21" s="7">
        <f>COUNTIFS($D$32:$D$314, $C$21, $Y$32:$Y$314, "&gt;0")</f>
        <v>1</v>
      </c>
      <c r="Z21" s="6">
        <f>SUMIF($D$32:$D$314, $C$21, $Z$32:$Z$314)</f>
        <v>1.9708213891135501E-6</v>
      </c>
      <c r="AA21" s="7">
        <f>COUNTIFS($D$32:$D$314, $C$21, $AA$32:$AA$314, "&gt;0")</f>
        <v>1</v>
      </c>
      <c r="AB21" s="6">
        <f>SUMIF($D$32:$D$314, $C$21, $AB$32:$AB$314)</f>
        <v>0</v>
      </c>
      <c r="AC21" s="7">
        <f>COUNTIFS($D$32:$D$314, $C$21, $AC$32:$AC$314, "&gt;0")</f>
        <v>0</v>
      </c>
      <c r="AD21" s="1"/>
      <c r="AE21" s="1"/>
      <c r="AG21" s="24"/>
    </row>
    <row r="22" spans="2:37" x14ac:dyDescent="0.2">
      <c r="C22" s="8" t="s">
        <v>34</v>
      </c>
      <c r="D22" s="9">
        <f t="shared" ref="D22:AC22" si="0">SUM(D13:D21)</f>
        <v>283</v>
      </c>
      <c r="E22" s="25">
        <f t="shared" si="0"/>
        <v>2554.9122492074207</v>
      </c>
      <c r="F22" s="25">
        <f>SUM(F13:F21)</f>
        <v>2358.1668616019706</v>
      </c>
      <c r="G22" s="30">
        <f t="shared" si="0"/>
        <v>198</v>
      </c>
      <c r="H22" s="25">
        <f t="shared" si="0"/>
        <v>92.655109568039066</v>
      </c>
      <c r="I22" s="30">
        <f t="shared" si="0"/>
        <v>81</v>
      </c>
      <c r="J22" s="25">
        <f t="shared" si="0"/>
        <v>24.80391123632505</v>
      </c>
      <c r="K22" s="30">
        <f t="shared" si="0"/>
        <v>66</v>
      </c>
      <c r="L22" s="25">
        <f t="shared" si="0"/>
        <v>79.286366801084526</v>
      </c>
      <c r="M22" s="30">
        <f t="shared" si="0"/>
        <v>69</v>
      </c>
      <c r="N22" s="25">
        <f t="shared" si="0"/>
        <v>2402.8279515923127</v>
      </c>
      <c r="O22" s="30">
        <f t="shared" si="0"/>
        <v>62</v>
      </c>
      <c r="P22" s="25">
        <f t="shared" si="0"/>
        <v>75.036647985482745</v>
      </c>
      <c r="Q22" s="30">
        <f t="shared" si="0"/>
        <v>219</v>
      </c>
      <c r="R22" s="25">
        <f t="shared" si="0"/>
        <v>26.92739281957687</v>
      </c>
      <c r="S22" s="30">
        <f t="shared" si="0"/>
        <v>181</v>
      </c>
      <c r="T22" s="25">
        <f t="shared" si="0"/>
        <v>50.12025681004657</v>
      </c>
      <c r="U22" s="30">
        <f t="shared" si="0"/>
        <v>167</v>
      </c>
      <c r="V22" s="25">
        <f t="shared" si="0"/>
        <v>11.28</v>
      </c>
      <c r="W22" s="30">
        <f t="shared" si="0"/>
        <v>48</v>
      </c>
      <c r="X22" s="25">
        <f t="shared" si="0"/>
        <v>8.3958849770434334</v>
      </c>
      <c r="Y22" s="30">
        <f t="shared" si="0"/>
        <v>55</v>
      </c>
      <c r="Z22" s="25">
        <f>SUM(Z13:Z21)</f>
        <v>43.424869806806058</v>
      </c>
      <c r="AA22" s="30">
        <f t="shared" si="0"/>
        <v>199</v>
      </c>
      <c r="AB22" s="25">
        <f t="shared" si="0"/>
        <v>16.780514660742778</v>
      </c>
      <c r="AC22" s="30">
        <f t="shared" si="0"/>
        <v>8</v>
      </c>
      <c r="AD22" s="1"/>
      <c r="AE22" s="1"/>
      <c r="AG22" s="24"/>
    </row>
    <row r="23" spans="2:37" x14ac:dyDescent="0.2">
      <c r="C23" s="15"/>
    </row>
    <row r="24" spans="2:37" ht="16.5" thickBot="1" x14ac:dyDescent="0.3">
      <c r="B24" s="2" t="s">
        <v>35</v>
      </c>
      <c r="C24" s="15"/>
    </row>
    <row r="25" spans="2:37" x14ac:dyDescent="0.2">
      <c r="B25" s="34" t="s">
        <v>11</v>
      </c>
      <c r="C25" s="93" t="s">
        <v>36</v>
      </c>
    </row>
    <row r="26" spans="2:37" ht="51" x14ac:dyDescent="0.2">
      <c r="B26" s="35" t="s">
        <v>37</v>
      </c>
      <c r="C26" s="94"/>
    </row>
    <row r="27" spans="2:37" ht="18" x14ac:dyDescent="0.25">
      <c r="B27" s="16" t="s">
        <v>9</v>
      </c>
      <c r="C27" s="94"/>
      <c r="F27" s="19" t="s">
        <v>38</v>
      </c>
    </row>
    <row r="28" spans="2:37" ht="15" customHeight="1" x14ac:dyDescent="0.2">
      <c r="B28" s="17" t="s">
        <v>39</v>
      </c>
      <c r="C28" s="94"/>
    </row>
    <row r="29" spans="2:37" ht="44.65" customHeight="1" thickBot="1" x14ac:dyDescent="0.25">
      <c r="B29" s="18" t="s">
        <v>8</v>
      </c>
      <c r="C29" s="95"/>
      <c r="F29" s="83" t="s">
        <v>3</v>
      </c>
      <c r="G29" s="83"/>
      <c r="H29" s="83"/>
      <c r="I29" s="83"/>
      <c r="J29" s="83"/>
      <c r="K29" s="83"/>
      <c r="L29" s="83"/>
      <c r="M29" s="83"/>
      <c r="N29" s="84" t="s">
        <v>4</v>
      </c>
      <c r="O29" s="86"/>
      <c r="P29" s="86"/>
      <c r="Q29" s="86"/>
      <c r="R29" s="86"/>
      <c r="S29" s="86"/>
      <c r="T29" s="86"/>
      <c r="U29" s="85"/>
      <c r="V29" s="90" t="s">
        <v>5</v>
      </c>
      <c r="W29" s="91"/>
      <c r="X29" s="91"/>
      <c r="Y29" s="92"/>
      <c r="Z29" s="81" t="s">
        <v>6</v>
      </c>
      <c r="AA29" s="82"/>
      <c r="AB29" s="80" t="s">
        <v>7</v>
      </c>
      <c r="AC29" s="80"/>
      <c r="AD29" s="87" t="s">
        <v>40</v>
      </c>
      <c r="AE29" s="83" t="s">
        <v>41</v>
      </c>
      <c r="AG29" s="10"/>
      <c r="AH29" s="10"/>
      <c r="AI29" s="10"/>
      <c r="AJ29" s="10"/>
      <c r="AK29" s="10"/>
    </row>
    <row r="30" spans="2:37" ht="59.25" customHeight="1" x14ac:dyDescent="0.2">
      <c r="F30" s="83" t="s">
        <v>8</v>
      </c>
      <c r="G30" s="83"/>
      <c r="H30" s="83" t="s">
        <v>9</v>
      </c>
      <c r="I30" s="83"/>
      <c r="J30" s="83" t="s">
        <v>10</v>
      </c>
      <c r="K30" s="83"/>
      <c r="L30" s="83" t="s">
        <v>11</v>
      </c>
      <c r="M30" s="83"/>
      <c r="N30" s="84" t="s">
        <v>12</v>
      </c>
      <c r="O30" s="85"/>
      <c r="P30" s="84" t="s">
        <v>13</v>
      </c>
      <c r="Q30" s="85"/>
      <c r="R30" s="84" t="s">
        <v>14</v>
      </c>
      <c r="S30" s="85"/>
      <c r="T30" s="84" t="s">
        <v>15</v>
      </c>
      <c r="U30" s="85"/>
      <c r="V30" s="80" t="s">
        <v>16</v>
      </c>
      <c r="W30" s="80"/>
      <c r="X30" s="80" t="s">
        <v>17</v>
      </c>
      <c r="Y30" s="80"/>
      <c r="Z30" s="81" t="s">
        <v>18</v>
      </c>
      <c r="AA30" s="82"/>
      <c r="AB30" s="80" t="s">
        <v>19</v>
      </c>
      <c r="AC30" s="80"/>
      <c r="AD30" s="88"/>
      <c r="AE30" s="83"/>
      <c r="AG30" s="10"/>
      <c r="AH30" s="10"/>
      <c r="AI30" s="10"/>
      <c r="AJ30" s="10"/>
      <c r="AK30" s="10"/>
    </row>
    <row r="31" spans="2:37" ht="44.25" customHeight="1" x14ac:dyDescent="0.2">
      <c r="B31" s="36" t="s">
        <v>42</v>
      </c>
      <c r="C31" s="28" t="s">
        <v>43</v>
      </c>
      <c r="D31" s="28" t="s">
        <v>20</v>
      </c>
      <c r="E31" s="28" t="s">
        <v>22</v>
      </c>
      <c r="F31" s="28" t="s">
        <v>22</v>
      </c>
      <c r="G31" s="28" t="s">
        <v>44</v>
      </c>
      <c r="H31" s="28" t="s">
        <v>22</v>
      </c>
      <c r="I31" s="28" t="s">
        <v>44</v>
      </c>
      <c r="J31" s="28" t="s">
        <v>22</v>
      </c>
      <c r="K31" s="22" t="s">
        <v>44</v>
      </c>
      <c r="L31" s="28" t="s">
        <v>22</v>
      </c>
      <c r="M31" s="28" t="s">
        <v>44</v>
      </c>
      <c r="N31" s="28" t="s">
        <v>22</v>
      </c>
      <c r="O31" s="28" t="s">
        <v>44</v>
      </c>
      <c r="P31" s="28" t="s">
        <v>22</v>
      </c>
      <c r="Q31" s="28" t="s">
        <v>44</v>
      </c>
      <c r="R31" s="28" t="s">
        <v>22</v>
      </c>
      <c r="S31" s="28" t="s">
        <v>44</v>
      </c>
      <c r="T31" s="28" t="s">
        <v>22</v>
      </c>
      <c r="U31" s="28" t="s">
        <v>44</v>
      </c>
      <c r="V31" s="28" t="s">
        <v>22</v>
      </c>
      <c r="W31" s="28" t="s">
        <v>44</v>
      </c>
      <c r="X31" s="28" t="s">
        <v>22</v>
      </c>
      <c r="Y31" s="28" t="s">
        <v>44</v>
      </c>
      <c r="Z31" s="28" t="s">
        <v>22</v>
      </c>
      <c r="AA31" s="28" t="s">
        <v>44</v>
      </c>
      <c r="AB31" s="28" t="s">
        <v>22</v>
      </c>
      <c r="AC31" s="28" t="s">
        <v>44</v>
      </c>
      <c r="AD31" s="89"/>
      <c r="AE31" s="83"/>
      <c r="AF31" s="36" t="s">
        <v>45</v>
      </c>
      <c r="AG31" s="28" t="s">
        <v>46</v>
      </c>
      <c r="AH31" s="27" t="s">
        <v>47</v>
      </c>
      <c r="AI31" s="27" t="s">
        <v>48</v>
      </c>
      <c r="AJ31" s="28" t="s">
        <v>49</v>
      </c>
      <c r="AK31" s="27" t="s">
        <v>1037</v>
      </c>
    </row>
    <row r="32" spans="2:37" ht="75" customHeight="1" x14ac:dyDescent="0.2">
      <c r="B32" s="29" t="str">
        <f>Calculations!A2</f>
        <v>01/24/001</v>
      </c>
      <c r="C32" s="20" t="str">
        <f>Calculations!B2</f>
        <v>Land North of Dolphin Way</v>
      </c>
      <c r="D32" s="11" t="str">
        <f>Calculations!C2</f>
        <v>Residential</v>
      </c>
      <c r="E32" s="49">
        <f>Calculations!D2</f>
        <v>0.73109420027162397</v>
      </c>
      <c r="F32" s="49">
        <f>Calculations!H2</f>
        <v>0.5654329281234225</v>
      </c>
      <c r="G32" s="49">
        <f>Calculations!L2</f>
        <v>77.340639265548376</v>
      </c>
      <c r="H32" s="49">
        <f>Calculations!G2</f>
        <v>6.1752907928847703E-2</v>
      </c>
      <c r="I32" s="49">
        <f>Calculations!K2</f>
        <v>8.4466417468370825</v>
      </c>
      <c r="J32" s="49">
        <f>Calculations!F2</f>
        <v>2.1488967325510699E-2</v>
      </c>
      <c r="K32" s="49">
        <f>Calculations!J2</f>
        <v>2.9392884415615508</v>
      </c>
      <c r="L32" s="49">
        <f>Calculations!E2</f>
        <v>8.2419396893843005E-2</v>
      </c>
      <c r="M32" s="49">
        <f>Calculations!I2</f>
        <v>11.27343054605298</v>
      </c>
      <c r="N32" s="49">
        <f>Calculations!P2</f>
        <v>0.59733135832937978</v>
      </c>
      <c r="O32" s="49">
        <f>Calculations!T2</f>
        <v>81.703747356695317</v>
      </c>
      <c r="P32" s="49">
        <f>Calculations!O2</f>
        <v>8.3755911599067603E-2</v>
      </c>
      <c r="Q32" s="49">
        <f>Calculations!S2</f>
        <v>11.456240737233275</v>
      </c>
      <c r="R32" s="49">
        <f>Calculations!N2</f>
        <v>1.5352635088720101E-2</v>
      </c>
      <c r="S32" s="49">
        <f>Calculations!R2</f>
        <v>2.0999530680199796</v>
      </c>
      <c r="T32" s="49">
        <f>Calculations!M2</f>
        <v>3.4654295254456499E-2</v>
      </c>
      <c r="U32" s="49">
        <f>Calculations!Q2</f>
        <v>4.740058838051425</v>
      </c>
      <c r="V32" s="31">
        <f>Calculations!AA2</f>
        <v>1.9E-2</v>
      </c>
      <c r="W32" s="31">
        <f>Calculations!AB2</f>
        <v>2.598844306648981</v>
      </c>
      <c r="X32" s="31">
        <f>Calculations!Y2</f>
        <v>0</v>
      </c>
      <c r="Y32" s="31">
        <f>Calculations!Z2</f>
        <v>0</v>
      </c>
      <c r="Z32" s="31">
        <f>Calculations!AC2</f>
        <v>5.43069345002768E-2</v>
      </c>
      <c r="AA32" s="31">
        <f>Calculations!AD2</f>
        <v>7.428171975663342</v>
      </c>
      <c r="AB32" s="31">
        <f>Calculations!AF2</f>
        <v>0</v>
      </c>
      <c r="AC32" s="31">
        <f>Calculations!AG2</f>
        <v>0</v>
      </c>
      <c r="AD32" s="31" t="s">
        <v>50</v>
      </c>
      <c r="AE32" s="33" t="s">
        <v>51</v>
      </c>
      <c r="AF32" s="21" t="s">
        <v>52</v>
      </c>
      <c r="AG32" s="20" t="s">
        <v>53</v>
      </c>
      <c r="AH32" s="26" t="s">
        <v>54</v>
      </c>
      <c r="AI32" s="26" t="s">
        <v>1043</v>
      </c>
      <c r="AJ32" s="26" t="s">
        <v>56</v>
      </c>
      <c r="AK32" s="26" t="s">
        <v>57</v>
      </c>
    </row>
    <row r="33" spans="2:37" ht="76.5" x14ac:dyDescent="0.2">
      <c r="B33" s="29" t="str">
        <f>Calculations!A3</f>
        <v>01/24/002</v>
      </c>
      <c r="C33" s="20" t="str">
        <f>Calculations!B3</f>
        <v>Land at Twyford Bury Lane</v>
      </c>
      <c r="D33" s="11" t="str">
        <f>Calculations!C3</f>
        <v>Residential</v>
      </c>
      <c r="E33" s="49">
        <f>Calculations!D3</f>
        <v>11.1108677419699</v>
      </c>
      <c r="F33" s="49">
        <f>Calculations!H3</f>
        <v>4.4590946055560181</v>
      </c>
      <c r="G33" s="49">
        <f>Calculations!L3</f>
        <v>40.132730486137923</v>
      </c>
      <c r="H33" s="49">
        <f>Calculations!G3</f>
        <v>5.9271989159096297</v>
      </c>
      <c r="I33" s="49">
        <f>Calculations!K3</f>
        <v>53.345958691600515</v>
      </c>
      <c r="J33" s="49">
        <f>Calculations!F3</f>
        <v>0.61501995992184</v>
      </c>
      <c r="K33" s="49">
        <f>Calculations!J3</f>
        <v>5.5353008802245007</v>
      </c>
      <c r="L33" s="49">
        <f>Calculations!E3</f>
        <v>0.10955426058241199</v>
      </c>
      <c r="M33" s="49">
        <f>Calculations!I3</f>
        <v>0.98600994203706172</v>
      </c>
      <c r="N33" s="49">
        <f>Calculations!P3</f>
        <v>10.623405300599575</v>
      </c>
      <c r="O33" s="49">
        <f>Calculations!T3</f>
        <v>95.612741932576554</v>
      </c>
      <c r="P33" s="49">
        <f>Calculations!O3</f>
        <v>0.36146510140958898</v>
      </c>
      <c r="Q33" s="49">
        <f>Calculations!S3</f>
        <v>3.2532571695026142</v>
      </c>
      <c r="R33" s="49">
        <f>Calculations!N3</f>
        <v>9.2388987826846999E-2</v>
      </c>
      <c r="S33" s="49">
        <f>Calculations!R3</f>
        <v>0.83151910338973134</v>
      </c>
      <c r="T33" s="49">
        <f>Calculations!M3</f>
        <v>3.3608352133887798E-2</v>
      </c>
      <c r="U33" s="49">
        <f>Calculations!Q3</f>
        <v>0.30248179453110119</v>
      </c>
      <c r="V33" s="31">
        <f>Calculations!AA3</f>
        <v>1.9E-2</v>
      </c>
      <c r="W33" s="31">
        <f>Calculations!AB3</f>
        <v>0.1710037455331225</v>
      </c>
      <c r="X33" s="31">
        <f>Calculations!Y3</f>
        <v>3.4480746100125502E-3</v>
      </c>
      <c r="Y33" s="31">
        <f>Calculations!Z3</f>
        <v>3.1033351220516141E-2</v>
      </c>
      <c r="Z33" s="31">
        <f>Calculations!AC3</f>
        <v>0.14492627351250101</v>
      </c>
      <c r="AA33" s="31">
        <f>Calculations!AD3</f>
        <v>1.3043650314102859</v>
      </c>
      <c r="AB33" s="31">
        <f>Calculations!AF3</f>
        <v>0</v>
      </c>
      <c r="AC33" s="31">
        <f>Calculations!AG3</f>
        <v>0</v>
      </c>
      <c r="AD33" s="31" t="s">
        <v>50</v>
      </c>
      <c r="AE33" s="33" t="s">
        <v>58</v>
      </c>
      <c r="AF33" s="21" t="s">
        <v>52</v>
      </c>
      <c r="AG33" s="20" t="s">
        <v>53</v>
      </c>
      <c r="AH33" s="26" t="s">
        <v>59</v>
      </c>
      <c r="AI33" s="26" t="s">
        <v>1043</v>
      </c>
      <c r="AJ33" s="26" t="s">
        <v>60</v>
      </c>
      <c r="AK33" s="26" t="s">
        <v>61</v>
      </c>
    </row>
    <row r="34" spans="2:37" ht="38.25" x14ac:dyDescent="0.2">
      <c r="B34" s="29" t="str">
        <f>Calculations!A4</f>
        <v>01/24/003</v>
      </c>
      <c r="C34" s="20" t="str">
        <f>Calculations!B4</f>
        <v>Stylemans Farm</v>
      </c>
      <c r="D34" s="11" t="str">
        <f>Calculations!C4</f>
        <v>Residential</v>
      </c>
      <c r="E34" s="49">
        <f>Calculations!D4</f>
        <v>0.91191778225761899</v>
      </c>
      <c r="F34" s="49">
        <f>Calculations!H4</f>
        <v>0.19118784735655503</v>
      </c>
      <c r="G34" s="49">
        <f>Calculations!L4</f>
        <v>20.96546981277573</v>
      </c>
      <c r="H34" s="49">
        <f>Calculations!G4</f>
        <v>0.72072993490106396</v>
      </c>
      <c r="I34" s="49">
        <f>Calculations!K4</f>
        <v>79.034530187224277</v>
      </c>
      <c r="J34" s="49">
        <f>Calculations!F4</f>
        <v>0</v>
      </c>
      <c r="K34" s="49">
        <f>Calculations!J4</f>
        <v>0</v>
      </c>
      <c r="L34" s="49">
        <f>Calculations!E4</f>
        <v>0</v>
      </c>
      <c r="M34" s="49">
        <f>Calculations!I4</f>
        <v>0</v>
      </c>
      <c r="N34" s="49">
        <f>Calculations!P4</f>
        <v>0.91191778225761899</v>
      </c>
      <c r="O34" s="49">
        <f>Calculations!T4</f>
        <v>100</v>
      </c>
      <c r="P34" s="49">
        <f>Calculations!O4</f>
        <v>0</v>
      </c>
      <c r="Q34" s="49">
        <f>Calculations!S4</f>
        <v>0</v>
      </c>
      <c r="R34" s="49">
        <f>Calculations!N4</f>
        <v>0</v>
      </c>
      <c r="S34" s="49">
        <f>Calculations!R4</f>
        <v>0</v>
      </c>
      <c r="T34" s="49">
        <f>Calculations!M4</f>
        <v>0</v>
      </c>
      <c r="U34" s="49">
        <f>Calculations!Q4</f>
        <v>0</v>
      </c>
      <c r="V34" s="31">
        <f>Calculations!AA4</f>
        <v>0</v>
      </c>
      <c r="W34" s="31">
        <f>Calculations!AB4</f>
        <v>0</v>
      </c>
      <c r="X34" s="31">
        <f>Calculations!Y4</f>
        <v>0</v>
      </c>
      <c r="Y34" s="31">
        <f>Calculations!Z4</f>
        <v>0</v>
      </c>
      <c r="Z34" s="31">
        <f>Calculations!AC4</f>
        <v>0</v>
      </c>
      <c r="AA34" s="31">
        <f>Calculations!AD4</f>
        <v>0</v>
      </c>
      <c r="AB34" s="31">
        <f>Calculations!AF4</f>
        <v>0</v>
      </c>
      <c r="AC34" s="31">
        <f>Calculations!AG4</f>
        <v>0</v>
      </c>
      <c r="AD34" s="31" t="s">
        <v>50</v>
      </c>
      <c r="AE34" s="33" t="s">
        <v>62</v>
      </c>
      <c r="AF34" s="21" t="s">
        <v>52</v>
      </c>
      <c r="AG34" s="20" t="s">
        <v>63</v>
      </c>
      <c r="AH34" s="26" t="s">
        <v>64</v>
      </c>
      <c r="AI34" s="26" t="s">
        <v>65</v>
      </c>
      <c r="AJ34" s="26" t="s">
        <v>66</v>
      </c>
      <c r="AK34" s="26" t="s">
        <v>919</v>
      </c>
    </row>
    <row r="35" spans="2:37" ht="76.5" x14ac:dyDescent="0.2">
      <c r="B35" s="29" t="str">
        <f>Calculations!A5</f>
        <v>01/24/004</v>
      </c>
      <c r="C35" s="20" t="str">
        <f>Calculations!B5</f>
        <v>Meadowlands Development Site and Meads Greenways</v>
      </c>
      <c r="D35" s="11" t="str">
        <f>Calculations!C5</f>
        <v>Residential</v>
      </c>
      <c r="E35" s="49">
        <f>Calculations!D5</f>
        <v>0.44035773955143498</v>
      </c>
      <c r="F35" s="49">
        <f>Calculations!H5</f>
        <v>0.15027425227622787</v>
      </c>
      <c r="G35" s="49">
        <f>Calculations!L5</f>
        <v>34.125493611013376</v>
      </c>
      <c r="H35" s="49">
        <f>Calculations!G5</f>
        <v>0.218547662637743</v>
      </c>
      <c r="I35" s="49">
        <f>Calculations!K5</f>
        <v>49.62957227920279</v>
      </c>
      <c r="J35" s="49">
        <f>Calculations!F5</f>
        <v>5.1468335045975901E-2</v>
      </c>
      <c r="K35" s="49">
        <f>Calculations!J5</f>
        <v>11.687846135826632</v>
      </c>
      <c r="L35" s="49">
        <f>Calculations!E5</f>
        <v>2.00674895914882E-2</v>
      </c>
      <c r="M35" s="49">
        <f>Calculations!I5</f>
        <v>4.5570879739571977</v>
      </c>
      <c r="N35" s="49">
        <f>Calculations!P5</f>
        <v>0.42267427917335576</v>
      </c>
      <c r="O35" s="49">
        <f>Calculations!T5</f>
        <v>95.984296677494015</v>
      </c>
      <c r="P35" s="49">
        <f>Calculations!O5</f>
        <v>1.15562560299105E-2</v>
      </c>
      <c r="Q35" s="49">
        <f>Calculations!S5</f>
        <v>2.624288162093424</v>
      </c>
      <c r="R35" s="49">
        <f>Calculations!N5</f>
        <v>6.1272043481687402E-3</v>
      </c>
      <c r="S35" s="49">
        <f>Calculations!R5</f>
        <v>1.3914151604125642</v>
      </c>
      <c r="T35" s="49">
        <f>Calculations!M5</f>
        <v>0</v>
      </c>
      <c r="U35" s="49">
        <f>Calculations!Q5</f>
        <v>0</v>
      </c>
      <c r="V35" s="31">
        <f>Calculations!AA5</f>
        <v>0</v>
      </c>
      <c r="W35" s="31">
        <f>Calculations!AB5</f>
        <v>0</v>
      </c>
      <c r="X35" s="31">
        <f>Calculations!Y5</f>
        <v>4.5244147492930598E-2</v>
      </c>
      <c r="Y35" s="31">
        <f>Calculations!Z5</f>
        <v>10.274407244214215</v>
      </c>
      <c r="Z35" s="31">
        <f>Calculations!AC5</f>
        <v>6.7782893501134797E-3</v>
      </c>
      <c r="AA35" s="31">
        <f>Calculations!AD5</f>
        <v>1.5392688129015517</v>
      </c>
      <c r="AB35" s="31">
        <f>Calculations!AF5</f>
        <v>0</v>
      </c>
      <c r="AC35" s="31">
        <f>Calculations!AG5</f>
        <v>0</v>
      </c>
      <c r="AD35" s="31" t="s">
        <v>50</v>
      </c>
      <c r="AE35" s="33" t="s">
        <v>67</v>
      </c>
      <c r="AF35" s="21" t="s">
        <v>52</v>
      </c>
      <c r="AG35" s="20" t="s">
        <v>53</v>
      </c>
      <c r="AH35" s="26" t="s">
        <v>54</v>
      </c>
      <c r="AI35" s="26" t="s">
        <v>1043</v>
      </c>
      <c r="AJ35" s="26" t="s">
        <v>68</v>
      </c>
      <c r="AK35" s="26" t="s">
        <v>69</v>
      </c>
    </row>
    <row r="36" spans="2:37" ht="76.5" x14ac:dyDescent="0.2">
      <c r="B36" s="29" t="str">
        <f>Calculations!A6</f>
        <v>01/24/005</v>
      </c>
      <c r="C36" s="20" t="str">
        <f>Calculations!B6</f>
        <v>Land at Aynsworth Avenue</v>
      </c>
      <c r="D36" s="11" t="str">
        <f>Calculations!C6</f>
        <v>Residential</v>
      </c>
      <c r="E36" s="49">
        <f>Calculations!D6</f>
        <v>1.26505792245033</v>
      </c>
      <c r="F36" s="49">
        <f>Calculations!H6</f>
        <v>5.3374942792355606E-2</v>
      </c>
      <c r="G36" s="49">
        <f>Calculations!L6</f>
        <v>4.2191698771366939</v>
      </c>
      <c r="H36" s="49">
        <f>Calculations!G6</f>
        <v>0.28167186604886901</v>
      </c>
      <c r="I36" s="49">
        <f>Calculations!K6</f>
        <v>22.265531170564113</v>
      </c>
      <c r="J36" s="49">
        <f>Calculations!F6</f>
        <v>0.89711719696338399</v>
      </c>
      <c r="K36" s="49">
        <f>Calculations!J6</f>
        <v>70.915108394857512</v>
      </c>
      <c r="L36" s="49">
        <f>Calculations!E6</f>
        <v>3.2893916645721402E-2</v>
      </c>
      <c r="M36" s="49">
        <f>Calculations!I6</f>
        <v>2.6001905574416826</v>
      </c>
      <c r="N36" s="49">
        <f>Calculations!P6</f>
        <v>0.78200462288016004</v>
      </c>
      <c r="O36" s="49">
        <f>Calculations!T6</f>
        <v>61.815716814410436</v>
      </c>
      <c r="P36" s="49">
        <f>Calculations!O6</f>
        <v>0.23636448982793901</v>
      </c>
      <c r="Q36" s="49">
        <f>Calculations!S6</f>
        <v>18.684084391180864</v>
      </c>
      <c r="R36" s="49">
        <f>Calculations!N6</f>
        <v>0.13250247089238801</v>
      </c>
      <c r="S36" s="49">
        <f>Calculations!R6</f>
        <v>10.474024038025062</v>
      </c>
      <c r="T36" s="49">
        <f>Calculations!M6</f>
        <v>0.114186338849843</v>
      </c>
      <c r="U36" s="49">
        <f>Calculations!Q6</f>
        <v>9.0261747563836394</v>
      </c>
      <c r="V36" s="31">
        <f>Calculations!AA6</f>
        <v>0</v>
      </c>
      <c r="W36" s="31">
        <f>Calculations!AB6</f>
        <v>0</v>
      </c>
      <c r="X36" s="31">
        <f>Calculations!Y6</f>
        <v>6.5757067096565099E-4</v>
      </c>
      <c r="Y36" s="31">
        <f>Calculations!Z6</f>
        <v>5.1979491159739301E-2</v>
      </c>
      <c r="Z36" s="31">
        <f>Calculations!AC6</f>
        <v>0.16024499504546899</v>
      </c>
      <c r="AA36" s="31">
        <f>Calculations!AD6</f>
        <v>12.667008537845087</v>
      </c>
      <c r="AB36" s="31">
        <f>Calculations!AF6</f>
        <v>0</v>
      </c>
      <c r="AC36" s="31">
        <f>Calculations!AG6</f>
        <v>0</v>
      </c>
      <c r="AD36" s="31" t="s">
        <v>50</v>
      </c>
      <c r="AE36" s="33" t="s">
        <v>67</v>
      </c>
      <c r="AF36" s="21" t="s">
        <v>52</v>
      </c>
      <c r="AG36" s="20" t="s">
        <v>53</v>
      </c>
      <c r="AH36" s="26" t="s">
        <v>54</v>
      </c>
      <c r="AI36" s="26" t="s">
        <v>1043</v>
      </c>
      <c r="AJ36" s="26" t="s">
        <v>70</v>
      </c>
      <c r="AK36" s="26" t="s">
        <v>71</v>
      </c>
    </row>
    <row r="37" spans="2:37" ht="51" x14ac:dyDescent="0.2">
      <c r="B37" s="29" t="str">
        <f>Calculations!A7</f>
        <v>01/24/006</v>
      </c>
      <c r="C37" s="20" t="str">
        <f>Calculations!B7</f>
        <v>Apton Road Car Park</v>
      </c>
      <c r="D37" s="11" t="str">
        <f>Calculations!C7</f>
        <v>Residential</v>
      </c>
      <c r="E37" s="49">
        <f>Calculations!D7</f>
        <v>0.21664485878131801</v>
      </c>
      <c r="F37" s="49">
        <f>Calculations!H7</f>
        <v>0.21664485878131801</v>
      </c>
      <c r="G37" s="49">
        <f>Calculations!L7</f>
        <v>100</v>
      </c>
      <c r="H37" s="49">
        <f>Calculations!G7</f>
        <v>0</v>
      </c>
      <c r="I37" s="49">
        <f>Calculations!K7</f>
        <v>0</v>
      </c>
      <c r="J37" s="49">
        <f>Calculations!F7</f>
        <v>0</v>
      </c>
      <c r="K37" s="49">
        <f>Calculations!J7</f>
        <v>0</v>
      </c>
      <c r="L37" s="49">
        <f>Calculations!E7</f>
        <v>0</v>
      </c>
      <c r="M37" s="49">
        <f>Calculations!I7</f>
        <v>0</v>
      </c>
      <c r="N37" s="49">
        <f>Calculations!P7</f>
        <v>0.19753643197912299</v>
      </c>
      <c r="O37" s="49">
        <f>Calculations!T7</f>
        <v>91.179838326335215</v>
      </c>
      <c r="P37" s="49">
        <f>Calculations!O7</f>
        <v>7.9012065136397705E-3</v>
      </c>
      <c r="Q37" s="49">
        <f>Calculations!S7</f>
        <v>3.647077783468323</v>
      </c>
      <c r="R37" s="49">
        <f>Calculations!N7</f>
        <v>2.7262309743113201E-3</v>
      </c>
      <c r="S37" s="49">
        <f>Calculations!R7</f>
        <v>1.2583871085827087</v>
      </c>
      <c r="T37" s="49">
        <f>Calculations!M7</f>
        <v>8.4809893142439204E-3</v>
      </c>
      <c r="U37" s="49">
        <f>Calculations!Q7</f>
        <v>3.9146967816137552</v>
      </c>
      <c r="V37" s="31">
        <f>Calculations!AA7</f>
        <v>0</v>
      </c>
      <c r="W37" s="31">
        <f>Calculations!AB7</f>
        <v>0</v>
      </c>
      <c r="X37" s="31">
        <f>Calculations!Y7</f>
        <v>0</v>
      </c>
      <c r="Y37" s="31">
        <f>Calculations!Z7</f>
        <v>0</v>
      </c>
      <c r="Z37" s="31">
        <f>Calculations!AC7</f>
        <v>5.0696967845782603E-3</v>
      </c>
      <c r="AA37" s="31">
        <f>Calculations!AD7</f>
        <v>2.3400955892037243</v>
      </c>
      <c r="AB37" s="31">
        <f>Calculations!AF7</f>
        <v>0</v>
      </c>
      <c r="AC37" s="31">
        <f>Calculations!AG7</f>
        <v>0</v>
      </c>
      <c r="AD37" s="31" t="s">
        <v>72</v>
      </c>
      <c r="AE37" s="33" t="s">
        <v>62</v>
      </c>
      <c r="AF37" s="21" t="s">
        <v>52</v>
      </c>
      <c r="AG37" s="20" t="s">
        <v>63</v>
      </c>
      <c r="AH37" s="26" t="s">
        <v>73</v>
      </c>
      <c r="AI37" s="26" t="s">
        <v>74</v>
      </c>
      <c r="AJ37" s="26" t="s">
        <v>75</v>
      </c>
      <c r="AK37" s="26" t="s">
        <v>76</v>
      </c>
    </row>
    <row r="38" spans="2:37" ht="65.25" customHeight="1" x14ac:dyDescent="0.2">
      <c r="B38" s="29" t="str">
        <f>Calculations!A8</f>
        <v>01/24/007</v>
      </c>
      <c r="C38" s="20" t="str">
        <f>Calculations!B8</f>
        <v>Land north of Plantains Wood Cottages, and east of the A120 Little Hadham Bypass</v>
      </c>
      <c r="D38" s="11" t="str">
        <f>Calculations!C8</f>
        <v>Employment</v>
      </c>
      <c r="E38" s="49">
        <f>Calculations!D8</f>
        <v>11.5255397367843</v>
      </c>
      <c r="F38" s="49">
        <f>Calculations!H8</f>
        <v>11.5255397367843</v>
      </c>
      <c r="G38" s="49">
        <f>Calculations!L8</f>
        <v>100</v>
      </c>
      <c r="H38" s="49">
        <f>Calculations!G8</f>
        <v>0</v>
      </c>
      <c r="I38" s="49">
        <f>Calculations!K8</f>
        <v>0</v>
      </c>
      <c r="J38" s="49">
        <f>Calculations!F8</f>
        <v>0</v>
      </c>
      <c r="K38" s="49">
        <f>Calculations!J8</f>
        <v>0</v>
      </c>
      <c r="L38" s="49">
        <f>Calculations!E8</f>
        <v>0</v>
      </c>
      <c r="M38" s="49">
        <f>Calculations!I8</f>
        <v>0</v>
      </c>
      <c r="N38" s="49">
        <f>Calculations!P8</f>
        <v>11.34597815006755</v>
      </c>
      <c r="O38" s="49">
        <f>Calculations!T8</f>
        <v>98.442054855412366</v>
      </c>
      <c r="P38" s="49">
        <f>Calculations!O8</f>
        <v>0.130321551913999</v>
      </c>
      <c r="Q38" s="49">
        <f>Calculations!S8</f>
        <v>1.1307197310514809</v>
      </c>
      <c r="R38" s="49">
        <f>Calculations!N8</f>
        <v>2.690550229867E-2</v>
      </c>
      <c r="S38" s="49">
        <f>Calculations!R8</f>
        <v>0.23344244966506714</v>
      </c>
      <c r="T38" s="49">
        <f>Calculations!M8</f>
        <v>2.23345325040805E-2</v>
      </c>
      <c r="U38" s="49">
        <f>Calculations!Q8</f>
        <v>0.19378296387108704</v>
      </c>
      <c r="V38" s="31">
        <f>Calculations!AA8</f>
        <v>0</v>
      </c>
      <c r="W38" s="31">
        <f>Calculations!AB8</f>
        <v>0</v>
      </c>
      <c r="X38" s="31">
        <f>Calculations!Y8</f>
        <v>0</v>
      </c>
      <c r="Y38" s="31">
        <f>Calculations!Z8</f>
        <v>0</v>
      </c>
      <c r="Z38" s="31">
        <f>Calculations!AC8</f>
        <v>6.0737102354380797E-2</v>
      </c>
      <c r="AA38" s="31">
        <f>Calculations!AD8</f>
        <v>0.5269783779455941</v>
      </c>
      <c r="AB38" s="31">
        <f>Calculations!AF8</f>
        <v>0</v>
      </c>
      <c r="AC38" s="31">
        <f>Calculations!AG8</f>
        <v>0</v>
      </c>
      <c r="AD38" s="31" t="s">
        <v>77</v>
      </c>
      <c r="AE38" s="33" t="s">
        <v>78</v>
      </c>
      <c r="AF38" s="21" t="s">
        <v>79</v>
      </c>
      <c r="AG38" s="20" t="s">
        <v>63</v>
      </c>
      <c r="AH38" s="26" t="s">
        <v>73</v>
      </c>
      <c r="AI38" s="26" t="s">
        <v>74</v>
      </c>
      <c r="AJ38" s="26" t="s">
        <v>80</v>
      </c>
      <c r="AK38" s="26" t="s">
        <v>81</v>
      </c>
    </row>
    <row r="39" spans="2:37" ht="51" x14ac:dyDescent="0.2">
      <c r="B39" s="29" t="str">
        <f>Calculations!A9</f>
        <v>01/24/008</v>
      </c>
      <c r="C39" s="20" t="str">
        <f>Calculations!B9</f>
        <v>Wickham Hall</v>
      </c>
      <c r="D39" s="11" t="str">
        <f>Calculations!C9</f>
        <v>Employment</v>
      </c>
      <c r="E39" s="49">
        <f>Calculations!D9</f>
        <v>4.9379628608320996</v>
      </c>
      <c r="F39" s="49">
        <f>Calculations!H9</f>
        <v>4.9379628608320996</v>
      </c>
      <c r="G39" s="49">
        <f>Calculations!L9</f>
        <v>100</v>
      </c>
      <c r="H39" s="49">
        <f>Calculations!G9</f>
        <v>0</v>
      </c>
      <c r="I39" s="49">
        <f>Calculations!K9</f>
        <v>0</v>
      </c>
      <c r="J39" s="49">
        <f>Calculations!F9</f>
        <v>0</v>
      </c>
      <c r="K39" s="49">
        <f>Calculations!J9</f>
        <v>0</v>
      </c>
      <c r="L39" s="49">
        <f>Calculations!E9</f>
        <v>0</v>
      </c>
      <c r="M39" s="49">
        <f>Calculations!I9</f>
        <v>0</v>
      </c>
      <c r="N39" s="49">
        <f>Calculations!P9</f>
        <v>4.5372402001111602</v>
      </c>
      <c r="O39" s="49">
        <f>Calculations!T9</f>
        <v>91.88485875623995</v>
      </c>
      <c r="P39" s="49">
        <f>Calculations!O9</f>
        <v>0.13463893539890201</v>
      </c>
      <c r="Q39" s="49">
        <f>Calculations!S9</f>
        <v>2.7266089112750822</v>
      </c>
      <c r="R39" s="49">
        <f>Calculations!N9</f>
        <v>7.2477974245256996E-2</v>
      </c>
      <c r="S39" s="49">
        <f>Calculations!R9</f>
        <v>1.4677707444936854</v>
      </c>
      <c r="T39" s="49">
        <f>Calculations!M9</f>
        <v>0.19360575107677999</v>
      </c>
      <c r="U39" s="49">
        <f>Calculations!Q9</f>
        <v>3.9207615879912741</v>
      </c>
      <c r="V39" s="31">
        <f>Calculations!AA9</f>
        <v>0</v>
      </c>
      <c r="W39" s="31">
        <f>Calculations!AB9</f>
        <v>0</v>
      </c>
      <c r="X39" s="31">
        <f>Calculations!Y9</f>
        <v>0</v>
      </c>
      <c r="Y39" s="31">
        <f>Calculations!Z9</f>
        <v>0</v>
      </c>
      <c r="Z39" s="31">
        <f>Calculations!AC9</f>
        <v>5.27131359983221E-2</v>
      </c>
      <c r="AA39" s="31">
        <f>Calculations!AD9</f>
        <v>1.0675077452777637</v>
      </c>
      <c r="AB39" s="31">
        <f>Calculations!AF9</f>
        <v>0</v>
      </c>
      <c r="AC39" s="31">
        <f>Calculations!AG9</f>
        <v>0</v>
      </c>
      <c r="AD39" s="31" t="s">
        <v>72</v>
      </c>
      <c r="AE39" s="33" t="s">
        <v>58</v>
      </c>
      <c r="AF39" s="21" t="s">
        <v>79</v>
      </c>
      <c r="AG39" s="20" t="s">
        <v>63</v>
      </c>
      <c r="AH39" s="26" t="s">
        <v>73</v>
      </c>
      <c r="AI39" s="26" t="s">
        <v>74</v>
      </c>
      <c r="AJ39" s="26" t="s">
        <v>82</v>
      </c>
      <c r="AK39" s="26" t="s">
        <v>81</v>
      </c>
    </row>
    <row r="40" spans="2:37" ht="63.75" x14ac:dyDescent="0.2">
      <c r="B40" s="29" t="str">
        <f>Calculations!A10</f>
        <v>01/24/009</v>
      </c>
      <c r="C40" s="20" t="str">
        <f>Calculations!B10</f>
        <v>Land east of Avanti Grange Sports Pitches, north of the A120</v>
      </c>
      <c r="D40" s="11" t="str">
        <f>Calculations!C10</f>
        <v>Leisure</v>
      </c>
      <c r="E40" s="49">
        <f>Calculations!D10</f>
        <v>2.5532586778404598</v>
      </c>
      <c r="F40" s="49">
        <f>Calculations!H10</f>
        <v>1.8003267705654395</v>
      </c>
      <c r="G40" s="49">
        <f>Calculations!L10</f>
        <v>70.510942983973393</v>
      </c>
      <c r="H40" s="49">
        <f>Calculations!G10</f>
        <v>0.68185466288455299</v>
      </c>
      <c r="I40" s="49">
        <f>Calculations!K10</f>
        <v>26.705271534072061</v>
      </c>
      <c r="J40" s="49">
        <f>Calculations!F10</f>
        <v>2.53692334005609E-4</v>
      </c>
      <c r="K40" s="49">
        <f>Calculations!J10</f>
        <v>9.9360216106337256E-3</v>
      </c>
      <c r="L40" s="49">
        <f>Calculations!E10</f>
        <v>7.0823552056461597E-2</v>
      </c>
      <c r="M40" s="49">
        <f>Calculations!I10</f>
        <v>2.7738494603439081</v>
      </c>
      <c r="N40" s="49">
        <f>Calculations!P10</f>
        <v>2.3189063325019967</v>
      </c>
      <c r="O40" s="49">
        <f>Calculations!T10</f>
        <v>90.821441345822521</v>
      </c>
      <c r="P40" s="49">
        <f>Calculations!O10</f>
        <v>9.8711490983833194E-2</v>
      </c>
      <c r="Q40" s="49">
        <f>Calculations!S10</f>
        <v>3.8660983252712624</v>
      </c>
      <c r="R40" s="49">
        <f>Calculations!N10</f>
        <v>3.2174707542330698E-2</v>
      </c>
      <c r="S40" s="49">
        <f>Calculations!R10</f>
        <v>1.2601428841336197</v>
      </c>
      <c r="T40" s="49">
        <f>Calculations!M10</f>
        <v>0.103466146812299</v>
      </c>
      <c r="U40" s="49">
        <f>Calculations!Q10</f>
        <v>4.0523174447725925</v>
      </c>
      <c r="V40" s="31">
        <f>Calculations!AA10</f>
        <v>4.0000000000000001E-3</v>
      </c>
      <c r="W40" s="31">
        <f>Calculations!AB10</f>
        <v>0.1566625440154458</v>
      </c>
      <c r="X40" s="31">
        <f>Calculations!Y10</f>
        <v>1.4587859419407299E-4</v>
      </c>
      <c r="Y40" s="31">
        <f>Calculations!Z10</f>
        <v>5.7134279209600791E-3</v>
      </c>
      <c r="Z40" s="31">
        <f>Calculations!AC10</f>
        <v>5.1716153078646999E-2</v>
      </c>
      <c r="AA40" s="31">
        <f>Calculations!AD10</f>
        <v>2.0254960269982671</v>
      </c>
      <c r="AB40" s="31">
        <f>Calculations!AF10</f>
        <v>0</v>
      </c>
      <c r="AC40" s="31">
        <f>Calculations!AG10</f>
        <v>0</v>
      </c>
      <c r="AD40" s="31" t="s">
        <v>50</v>
      </c>
      <c r="AE40" s="33" t="s">
        <v>67</v>
      </c>
      <c r="AF40" s="21" t="s">
        <v>79</v>
      </c>
      <c r="AG40" s="20" t="s">
        <v>53</v>
      </c>
      <c r="AH40" s="26" t="s">
        <v>54</v>
      </c>
      <c r="AI40" s="26" t="s">
        <v>93</v>
      </c>
      <c r="AJ40" s="26" t="s">
        <v>83</v>
      </c>
      <c r="AK40" s="26" t="s">
        <v>84</v>
      </c>
    </row>
    <row r="41" spans="2:37" ht="78" customHeight="1" x14ac:dyDescent="0.2">
      <c r="B41" s="29" t="str">
        <f>Calculations!A11</f>
        <v>01/24/010</v>
      </c>
      <c r="C41" s="20" t="str">
        <f>Calculations!B11</f>
        <v>Land North of Great Hadham Road</v>
      </c>
      <c r="D41" s="11" t="str">
        <f>Calculations!C11</f>
        <v>Residential</v>
      </c>
      <c r="E41" s="49">
        <f>Calculations!D11</f>
        <v>3.2497801733224998</v>
      </c>
      <c r="F41" s="49">
        <f>Calculations!H11</f>
        <v>3.2497801733224998</v>
      </c>
      <c r="G41" s="49">
        <f>Calculations!L11</f>
        <v>100</v>
      </c>
      <c r="H41" s="49">
        <f>Calculations!G11</f>
        <v>0</v>
      </c>
      <c r="I41" s="49">
        <f>Calculations!K11</f>
        <v>0</v>
      </c>
      <c r="J41" s="49">
        <f>Calculations!F11</f>
        <v>0</v>
      </c>
      <c r="K41" s="49">
        <f>Calculations!J11</f>
        <v>0</v>
      </c>
      <c r="L41" s="49">
        <f>Calculations!E11</f>
        <v>0</v>
      </c>
      <c r="M41" s="49">
        <f>Calculations!I11</f>
        <v>0</v>
      </c>
      <c r="N41" s="49">
        <f>Calculations!P11</f>
        <v>3.0954290275398284</v>
      </c>
      <c r="O41" s="49">
        <f>Calculations!T11</f>
        <v>95.250412718689631</v>
      </c>
      <c r="P41" s="49">
        <f>Calculations!O11</f>
        <v>6.3103201508216203E-2</v>
      </c>
      <c r="Q41" s="49">
        <f>Calculations!S11</f>
        <v>1.941768308706892</v>
      </c>
      <c r="R41" s="49">
        <f>Calculations!N11</f>
        <v>3.4502976311839399E-2</v>
      </c>
      <c r="S41" s="49">
        <f>Calculations!R11</f>
        <v>1.0617018527922262</v>
      </c>
      <c r="T41" s="49">
        <f>Calculations!M11</f>
        <v>5.6744967962615897E-2</v>
      </c>
      <c r="U41" s="49">
        <f>Calculations!Q11</f>
        <v>1.7461171198112504</v>
      </c>
      <c r="V41" s="31">
        <f>Calculations!AA11</f>
        <v>0</v>
      </c>
      <c r="W41" s="31">
        <f>Calculations!AB11</f>
        <v>0</v>
      </c>
      <c r="X41" s="31">
        <f>Calculations!Y11</f>
        <v>0</v>
      </c>
      <c r="Y41" s="31">
        <f>Calculations!Z11</f>
        <v>0</v>
      </c>
      <c r="Z41" s="31">
        <f>Calculations!AC11</f>
        <v>3.33561792002234E-2</v>
      </c>
      <c r="AA41" s="31">
        <f>Calculations!AD11</f>
        <v>1.0264134009446189</v>
      </c>
      <c r="AB41" s="31">
        <f>Calculations!AF11</f>
        <v>0</v>
      </c>
      <c r="AC41" s="31">
        <f>Calculations!AG11</f>
        <v>0</v>
      </c>
      <c r="AD41" s="31" t="s">
        <v>72</v>
      </c>
      <c r="AE41" s="33" t="s">
        <v>58</v>
      </c>
      <c r="AF41" s="21" t="s">
        <v>52</v>
      </c>
      <c r="AG41" s="20" t="s">
        <v>63</v>
      </c>
      <c r="AH41" s="26" t="s">
        <v>73</v>
      </c>
      <c r="AI41" s="26" t="s">
        <v>74</v>
      </c>
      <c r="AJ41" s="26" t="s">
        <v>927</v>
      </c>
      <c r="AK41" s="26" t="s">
        <v>85</v>
      </c>
    </row>
    <row r="42" spans="2:37" ht="63.75" x14ac:dyDescent="0.2">
      <c r="B42" s="29" t="str">
        <f>Calculations!A12</f>
        <v>01/24/011</v>
      </c>
      <c r="C42" s="20" t="str">
        <f>Calculations!B12</f>
        <v>Land adjacent to The Rectory</v>
      </c>
      <c r="D42" s="11" t="str">
        <f>Calculations!C12</f>
        <v>Residential</v>
      </c>
      <c r="E42" s="49">
        <f>Calculations!D12</f>
        <v>0.75246566641670598</v>
      </c>
      <c r="F42" s="49">
        <f>Calculations!H12</f>
        <v>0.75246566641670598</v>
      </c>
      <c r="G42" s="49">
        <f>Calculations!L12</f>
        <v>100</v>
      </c>
      <c r="H42" s="49">
        <f>Calculations!G12</f>
        <v>0</v>
      </c>
      <c r="I42" s="49">
        <f>Calculations!K12</f>
        <v>0</v>
      </c>
      <c r="J42" s="49">
        <f>Calculations!F12</f>
        <v>0</v>
      </c>
      <c r="K42" s="49">
        <f>Calculations!J12</f>
        <v>0</v>
      </c>
      <c r="L42" s="49">
        <f>Calculations!E12</f>
        <v>0</v>
      </c>
      <c r="M42" s="49">
        <f>Calculations!I12</f>
        <v>0</v>
      </c>
      <c r="N42" s="49">
        <f>Calculations!P12</f>
        <v>0.6140651273753559</v>
      </c>
      <c r="O42" s="49">
        <f>Calculations!T12</f>
        <v>81.607062591915579</v>
      </c>
      <c r="P42" s="49">
        <f>Calculations!O12</f>
        <v>3.7564240279328698E-2</v>
      </c>
      <c r="Q42" s="49">
        <f>Calculations!S12</f>
        <v>4.9921533906274069</v>
      </c>
      <c r="R42" s="49">
        <f>Calculations!N12</f>
        <v>7.2283472317147199E-3</v>
      </c>
      <c r="S42" s="49">
        <f>Calculations!R12</f>
        <v>0.96062153455274757</v>
      </c>
      <c r="T42" s="49">
        <f>Calculations!M12</f>
        <v>9.3607951530306599E-2</v>
      </c>
      <c r="U42" s="49">
        <f>Calculations!Q12</f>
        <v>12.440162482904263</v>
      </c>
      <c r="V42" s="31">
        <f>Calculations!AA12</f>
        <v>0</v>
      </c>
      <c r="W42" s="31">
        <f>Calculations!AB12</f>
        <v>0</v>
      </c>
      <c r="X42" s="31">
        <f>Calculations!Y12</f>
        <v>0</v>
      </c>
      <c r="Y42" s="31">
        <f>Calculations!Z12</f>
        <v>0</v>
      </c>
      <c r="Z42" s="31">
        <f>Calculations!AC12</f>
        <v>1.6978193422776799E-2</v>
      </c>
      <c r="AA42" s="31">
        <f>Calculations!AD12</f>
        <v>2.2563412764901472</v>
      </c>
      <c r="AB42" s="31">
        <f>Calculations!AF12</f>
        <v>0</v>
      </c>
      <c r="AC42" s="31">
        <f>Calculations!AG12</f>
        <v>0</v>
      </c>
      <c r="AD42" s="31" t="s">
        <v>72</v>
      </c>
      <c r="AE42" s="33" t="s">
        <v>58</v>
      </c>
      <c r="AF42" s="21" t="s">
        <v>52</v>
      </c>
      <c r="AG42" s="20" t="s">
        <v>63</v>
      </c>
      <c r="AH42" s="26" t="s">
        <v>73</v>
      </c>
      <c r="AI42" s="26" t="s">
        <v>74</v>
      </c>
      <c r="AJ42" s="51" t="s">
        <v>86</v>
      </c>
      <c r="AK42" s="51" t="s">
        <v>85</v>
      </c>
    </row>
    <row r="43" spans="2:37" ht="76.5" x14ac:dyDescent="0.2">
      <c r="B43" s="29" t="str">
        <f>Calculations!A13</f>
        <v>01/24/012</v>
      </c>
      <c r="C43" s="20" t="str">
        <f>Calculations!B13</f>
        <v>Land north and west of A120</v>
      </c>
      <c r="D43" s="11" t="str">
        <f>Calculations!C13</f>
        <v>Residential</v>
      </c>
      <c r="E43" s="49">
        <f>Calculations!D13</f>
        <v>7.2295256877356202</v>
      </c>
      <c r="F43" s="49">
        <f>Calculations!H13</f>
        <v>7.2295256877356202</v>
      </c>
      <c r="G43" s="49">
        <f>Calculations!L13</f>
        <v>100</v>
      </c>
      <c r="H43" s="49">
        <f>Calculations!G13</f>
        <v>0</v>
      </c>
      <c r="I43" s="49">
        <f>Calculations!K13</f>
        <v>0</v>
      </c>
      <c r="J43" s="49">
        <f>Calculations!F13</f>
        <v>0</v>
      </c>
      <c r="K43" s="49">
        <f>Calculations!J13</f>
        <v>0</v>
      </c>
      <c r="L43" s="49">
        <f>Calculations!E13</f>
        <v>0</v>
      </c>
      <c r="M43" s="49">
        <f>Calculations!I13</f>
        <v>0</v>
      </c>
      <c r="N43" s="49">
        <f>Calculations!P13</f>
        <v>6.8491362615969749</v>
      </c>
      <c r="O43" s="49">
        <f>Calculations!T13</f>
        <v>94.738390282173711</v>
      </c>
      <c r="P43" s="49">
        <f>Calculations!O13</f>
        <v>0.23442924662255901</v>
      </c>
      <c r="Q43" s="49">
        <f>Calculations!S13</f>
        <v>3.2426642735394342</v>
      </c>
      <c r="R43" s="49">
        <f>Calculations!N13</f>
        <v>6.8961878823330297E-2</v>
      </c>
      <c r="S43" s="49">
        <f>Calculations!R13</f>
        <v>0.95389216114577546</v>
      </c>
      <c r="T43" s="49">
        <f>Calculations!M13</f>
        <v>7.6998300692756302E-2</v>
      </c>
      <c r="U43" s="49">
        <f>Calculations!Q13</f>
        <v>1.0650532831410846</v>
      </c>
      <c r="V43" s="31">
        <f>Calculations!AA13</f>
        <v>0</v>
      </c>
      <c r="W43" s="31">
        <f>Calculations!AB13</f>
        <v>0</v>
      </c>
      <c r="X43" s="31">
        <f>Calculations!Y13</f>
        <v>0</v>
      </c>
      <c r="Y43" s="31">
        <f>Calculations!Z13</f>
        <v>0</v>
      </c>
      <c r="Z43" s="31">
        <f>Calculations!AC13</f>
        <v>0.105344822028883</v>
      </c>
      <c r="AA43" s="31">
        <f>Calculations!AD13</f>
        <v>1.4571470740825094</v>
      </c>
      <c r="AB43" s="31">
        <f>Calculations!AF13</f>
        <v>0</v>
      </c>
      <c r="AC43" s="31">
        <f>Calculations!AG13</f>
        <v>0</v>
      </c>
      <c r="AD43" s="31" t="s">
        <v>72</v>
      </c>
      <c r="AE43" s="33" t="s">
        <v>58</v>
      </c>
      <c r="AF43" s="21" t="s">
        <v>52</v>
      </c>
      <c r="AG43" s="20" t="s">
        <v>63</v>
      </c>
      <c r="AH43" s="26" t="s">
        <v>73</v>
      </c>
      <c r="AI43" s="26" t="s">
        <v>74</v>
      </c>
      <c r="AJ43" s="26" t="s">
        <v>87</v>
      </c>
      <c r="AK43" s="26" t="s">
        <v>85</v>
      </c>
    </row>
    <row r="44" spans="2:37" ht="87" customHeight="1" x14ac:dyDescent="0.2">
      <c r="B44" s="29" t="str">
        <f>Calculations!A14</f>
        <v>01/24/013</v>
      </c>
      <c r="C44" s="20" t="str">
        <f>Calculations!B14</f>
        <v>Land to the rear (east) of the Coach and Horses, within title number HD389376</v>
      </c>
      <c r="D44" s="11" t="str">
        <f>Calculations!C14</f>
        <v>Residential</v>
      </c>
      <c r="E44" s="49">
        <f>Calculations!D14</f>
        <v>0.76392269320301698</v>
      </c>
      <c r="F44" s="49">
        <f>Calculations!H14</f>
        <v>0.76392269320301698</v>
      </c>
      <c r="G44" s="49">
        <f>Calculations!L14</f>
        <v>100</v>
      </c>
      <c r="H44" s="49">
        <f>Calculations!G14</f>
        <v>0</v>
      </c>
      <c r="I44" s="49">
        <f>Calculations!K14</f>
        <v>0</v>
      </c>
      <c r="J44" s="49">
        <f>Calculations!F14</f>
        <v>0</v>
      </c>
      <c r="K44" s="49">
        <f>Calculations!J14</f>
        <v>0</v>
      </c>
      <c r="L44" s="49">
        <f>Calculations!E14</f>
        <v>0</v>
      </c>
      <c r="M44" s="49">
        <f>Calculations!I14</f>
        <v>0</v>
      </c>
      <c r="N44" s="49">
        <f>Calculations!P14</f>
        <v>0.68340084858225891</v>
      </c>
      <c r="O44" s="49">
        <f>Calculations!T14</f>
        <v>89.459424973600193</v>
      </c>
      <c r="P44" s="49">
        <f>Calculations!O14</f>
        <v>4.4843415276086297E-2</v>
      </c>
      <c r="Q44" s="49">
        <f>Calculations!S14</f>
        <v>5.8701509557288274</v>
      </c>
      <c r="R44" s="49">
        <f>Calculations!N14</f>
        <v>1.32727712402964E-2</v>
      </c>
      <c r="S44" s="49">
        <f>Calculations!R14</f>
        <v>1.7374495296959429</v>
      </c>
      <c r="T44" s="49">
        <f>Calculations!M14</f>
        <v>2.2405658104375399E-2</v>
      </c>
      <c r="U44" s="49">
        <f>Calculations!Q14</f>
        <v>2.9329745409750463</v>
      </c>
      <c r="V44" s="31">
        <f>Calculations!AA14</f>
        <v>0</v>
      </c>
      <c r="W44" s="31">
        <f>Calculations!AB14</f>
        <v>0</v>
      </c>
      <c r="X44" s="31">
        <f>Calculations!Y14</f>
        <v>0</v>
      </c>
      <c r="Y44" s="31">
        <f>Calculations!Z14</f>
        <v>0</v>
      </c>
      <c r="Z44" s="31">
        <f>Calculations!AC14</f>
        <v>2.76019796263921E-2</v>
      </c>
      <c r="AA44" s="31">
        <f>Calculations!AD14</f>
        <v>3.6131901659657477</v>
      </c>
      <c r="AB44" s="31">
        <f>Calculations!AF14</f>
        <v>0</v>
      </c>
      <c r="AC44" s="31">
        <f>Calculations!AG14</f>
        <v>0</v>
      </c>
      <c r="AD44" s="31" t="s">
        <v>77</v>
      </c>
      <c r="AE44" s="33" t="s">
        <v>67</v>
      </c>
      <c r="AF44" s="21" t="s">
        <v>52</v>
      </c>
      <c r="AG44" s="20" t="s">
        <v>63</v>
      </c>
      <c r="AH44" s="26" t="s">
        <v>88</v>
      </c>
      <c r="AI44" s="26" t="s">
        <v>74</v>
      </c>
      <c r="AJ44" s="26" t="s">
        <v>89</v>
      </c>
      <c r="AK44" s="26" t="s">
        <v>90</v>
      </c>
    </row>
    <row r="45" spans="2:37" ht="76.5" x14ac:dyDescent="0.2">
      <c r="B45" s="29" t="str">
        <f>Calculations!A15</f>
        <v>01/24/014</v>
      </c>
      <c r="C45" s="20" t="str">
        <f>Calculations!B15</f>
        <v>Land at Stortford Park Farm</v>
      </c>
      <c r="D45" s="11" t="str">
        <f>Calculations!C15</f>
        <v>Residential</v>
      </c>
      <c r="E45" s="49">
        <f>Calculations!D15</f>
        <v>14.766324260398299</v>
      </c>
      <c r="F45" s="49">
        <f>Calculations!H15</f>
        <v>14.766324260398299</v>
      </c>
      <c r="G45" s="49">
        <f>Calculations!L15</f>
        <v>100</v>
      </c>
      <c r="H45" s="49">
        <f>Calculations!G15</f>
        <v>0</v>
      </c>
      <c r="I45" s="49">
        <f>Calculations!K15</f>
        <v>0</v>
      </c>
      <c r="J45" s="49">
        <f>Calculations!F15</f>
        <v>0</v>
      </c>
      <c r="K45" s="49">
        <f>Calculations!J15</f>
        <v>0</v>
      </c>
      <c r="L45" s="49">
        <f>Calculations!E15</f>
        <v>0</v>
      </c>
      <c r="M45" s="49">
        <f>Calculations!I15</f>
        <v>0</v>
      </c>
      <c r="N45" s="49">
        <f>Calculations!P15</f>
        <v>12.150474280480037</v>
      </c>
      <c r="O45" s="49">
        <f>Calculations!T15</f>
        <v>82.28502954568259</v>
      </c>
      <c r="P45" s="49">
        <f>Calculations!O15</f>
        <v>1.2234766637072101</v>
      </c>
      <c r="Q45" s="49">
        <f>Calculations!S15</f>
        <v>8.2855871382185704</v>
      </c>
      <c r="R45" s="49">
        <f>Calculations!N15</f>
        <v>0.50118102424824795</v>
      </c>
      <c r="S45" s="49">
        <f>Calculations!R15</f>
        <v>3.3940811227636507</v>
      </c>
      <c r="T45" s="49">
        <f>Calculations!M15</f>
        <v>0.89119229196280403</v>
      </c>
      <c r="U45" s="49">
        <f>Calculations!Q15</f>
        <v>6.0353021933351849</v>
      </c>
      <c r="V45" s="31">
        <f>Calculations!AA15</f>
        <v>0</v>
      </c>
      <c r="W45" s="31">
        <f>Calculations!AB15</f>
        <v>0</v>
      </c>
      <c r="X45" s="31">
        <f>Calculations!Y15</f>
        <v>0</v>
      </c>
      <c r="Y45" s="31">
        <f>Calculations!Z15</f>
        <v>0</v>
      </c>
      <c r="Z45" s="31">
        <f>Calculations!AC15</f>
        <v>0.72791215817594801</v>
      </c>
      <c r="AA45" s="31">
        <f>Calculations!AD15</f>
        <v>4.9295420128903071</v>
      </c>
      <c r="AB45" s="31">
        <f>Calculations!AF15</f>
        <v>0</v>
      </c>
      <c r="AC45" s="31">
        <f>Calculations!AG15</f>
        <v>0</v>
      </c>
      <c r="AD45" s="31" t="s">
        <v>77</v>
      </c>
      <c r="AE45" s="33" t="s">
        <v>58</v>
      </c>
      <c r="AF45" s="21" t="s">
        <v>52</v>
      </c>
      <c r="AG45" s="20" t="s">
        <v>63</v>
      </c>
      <c r="AH45" s="26" t="s">
        <v>73</v>
      </c>
      <c r="AI45" s="26" t="s">
        <v>74</v>
      </c>
      <c r="AJ45" s="26" t="s">
        <v>91</v>
      </c>
      <c r="AK45" s="26" t="s">
        <v>92</v>
      </c>
    </row>
    <row r="46" spans="2:37" ht="114.75" x14ac:dyDescent="0.2">
      <c r="B46" s="29" t="str">
        <f>Calculations!A16</f>
        <v>01/24/015</v>
      </c>
      <c r="C46" s="20" t="str">
        <f>Calculations!B16</f>
        <v>Land at Stortford Park Farm, west of A1184</v>
      </c>
      <c r="D46" s="11" t="str">
        <f>Calculations!C16</f>
        <v>Residential</v>
      </c>
      <c r="E46" s="49">
        <f>Calculations!D16</f>
        <v>61.151016099503899</v>
      </c>
      <c r="F46" s="49">
        <f>Calculations!H16</f>
        <v>58.377569504003297</v>
      </c>
      <c r="G46" s="49">
        <f>Calculations!L16</f>
        <v>95.464594421476662</v>
      </c>
      <c r="H46" s="49">
        <f>Calculations!G16</f>
        <v>0.81114094251159896</v>
      </c>
      <c r="I46" s="49">
        <f>Calculations!K16</f>
        <v>1.3264553792396909</v>
      </c>
      <c r="J46" s="49">
        <f>Calculations!F16</f>
        <v>0.17386277532334601</v>
      </c>
      <c r="K46" s="49">
        <f>Calculations!J16</f>
        <v>0.28431706685043379</v>
      </c>
      <c r="L46" s="49">
        <f>Calculations!E16</f>
        <v>1.78844287766566</v>
      </c>
      <c r="M46" s="49">
        <f>Calculations!I16</f>
        <v>2.9246331324332142</v>
      </c>
      <c r="N46" s="49">
        <f>Calculations!P16</f>
        <v>57.269446071741783</v>
      </c>
      <c r="O46" s="49">
        <f>Calculations!T16</f>
        <v>93.652484823071319</v>
      </c>
      <c r="P46" s="49">
        <f>Calculations!O16</f>
        <v>2.2957060012441599</v>
      </c>
      <c r="Q46" s="49">
        <f>Calculations!S16</f>
        <v>3.75415838963105</v>
      </c>
      <c r="R46" s="49">
        <f>Calculations!N16</f>
        <v>0.67410623927260704</v>
      </c>
      <c r="S46" s="49">
        <f>Calculations!R16</f>
        <v>1.1023631041154129</v>
      </c>
      <c r="T46" s="49">
        <f>Calculations!M16</f>
        <v>0.91175778724534795</v>
      </c>
      <c r="U46" s="49">
        <f>Calculations!Q16</f>
        <v>1.4909936831822239</v>
      </c>
      <c r="V46" s="31">
        <f>Calculations!AA16</f>
        <v>0.13400000000000001</v>
      </c>
      <c r="W46" s="31">
        <f>Calculations!AB16</f>
        <v>0.2191296376530481</v>
      </c>
      <c r="X46" s="31">
        <f>Calculations!Y16</f>
        <v>7.88898578381617E-2</v>
      </c>
      <c r="Y46" s="31">
        <f>Calculations!Z16</f>
        <v>0.12900825345206604</v>
      </c>
      <c r="Z46" s="31">
        <f>Calculations!AC16</f>
        <v>1.2361144478036801</v>
      </c>
      <c r="AA46" s="31">
        <f>Calculations!AD16</f>
        <v>2.0214127689919259</v>
      </c>
      <c r="AB46" s="31">
        <f>Calculations!AF16</f>
        <v>0</v>
      </c>
      <c r="AC46" s="31">
        <f>Calculations!AG16</f>
        <v>0</v>
      </c>
      <c r="AD46" s="31" t="s">
        <v>50</v>
      </c>
      <c r="AE46" s="33" t="s">
        <v>58</v>
      </c>
      <c r="AF46" s="21" t="s">
        <v>52</v>
      </c>
      <c r="AG46" s="20" t="s">
        <v>53</v>
      </c>
      <c r="AH46" s="26" t="s">
        <v>59</v>
      </c>
      <c r="AI46" s="26" t="s">
        <v>93</v>
      </c>
      <c r="AJ46" s="26" t="s">
        <v>94</v>
      </c>
      <c r="AK46" s="26" t="s">
        <v>95</v>
      </c>
    </row>
    <row r="47" spans="2:37" ht="91.5" customHeight="1" x14ac:dyDescent="0.2">
      <c r="B47" s="29" t="str">
        <f>Calculations!A17</f>
        <v>01/24/016</v>
      </c>
      <c r="C47" s="20" t="str">
        <f>Calculations!B17</f>
        <v>Land Adjacent to London Road / Thorley Street / Pig Lane</v>
      </c>
      <c r="D47" s="11" t="str">
        <f>Calculations!C17</f>
        <v>Residential</v>
      </c>
      <c r="E47" s="49">
        <f>Calculations!D17</f>
        <v>3.3905247901550801</v>
      </c>
      <c r="F47" s="49">
        <f>Calculations!H17</f>
        <v>3.3905247901550801</v>
      </c>
      <c r="G47" s="49">
        <f>Calculations!L17</f>
        <v>100</v>
      </c>
      <c r="H47" s="49">
        <f>Calculations!G17</f>
        <v>0</v>
      </c>
      <c r="I47" s="49">
        <f>Calculations!K17</f>
        <v>0</v>
      </c>
      <c r="J47" s="49">
        <f>Calculations!F17</f>
        <v>0</v>
      </c>
      <c r="K47" s="49">
        <f>Calculations!J17</f>
        <v>0</v>
      </c>
      <c r="L47" s="49">
        <f>Calculations!E17</f>
        <v>0</v>
      </c>
      <c r="M47" s="49">
        <f>Calculations!I17</f>
        <v>0</v>
      </c>
      <c r="N47" s="49">
        <f>Calculations!P17</f>
        <v>3.3452888363297579</v>
      </c>
      <c r="O47" s="49">
        <f>Calculations!T17</f>
        <v>98.665812621200359</v>
      </c>
      <c r="P47" s="49">
        <f>Calculations!O17</f>
        <v>4.5235953825322202E-2</v>
      </c>
      <c r="Q47" s="49">
        <f>Calculations!S17</f>
        <v>1.3341873787996443</v>
      </c>
      <c r="R47" s="49">
        <f>Calculations!N17</f>
        <v>0</v>
      </c>
      <c r="S47" s="49">
        <f>Calculations!R17</f>
        <v>0</v>
      </c>
      <c r="T47" s="49">
        <f>Calculations!M17</f>
        <v>0</v>
      </c>
      <c r="U47" s="49">
        <f>Calculations!Q17</f>
        <v>0</v>
      </c>
      <c r="V47" s="31">
        <f>Calculations!AA17</f>
        <v>0</v>
      </c>
      <c r="W47" s="31">
        <f>Calculations!AB17</f>
        <v>0</v>
      </c>
      <c r="X47" s="31">
        <f>Calculations!Y17</f>
        <v>0</v>
      </c>
      <c r="Y47" s="31">
        <f>Calculations!Z17</f>
        <v>0</v>
      </c>
      <c r="Z47" s="31">
        <f>Calculations!AC17</f>
        <v>1.8470293078699601E-2</v>
      </c>
      <c r="AA47" s="31">
        <f>Calculations!AD17</f>
        <v>0.54476207141534516</v>
      </c>
      <c r="AB47" s="31">
        <f>Calculations!AF17</f>
        <v>0</v>
      </c>
      <c r="AC47" s="31">
        <f>Calculations!AG17</f>
        <v>0</v>
      </c>
      <c r="AD47" s="31" t="s">
        <v>77</v>
      </c>
      <c r="AE47" s="33" t="s">
        <v>62</v>
      </c>
      <c r="AF47" s="21" t="s">
        <v>52</v>
      </c>
      <c r="AG47" s="20" t="s">
        <v>63</v>
      </c>
      <c r="AH47" s="51" t="s">
        <v>96</v>
      </c>
      <c r="AI47" s="51" t="s">
        <v>97</v>
      </c>
      <c r="AJ47" s="26" t="s">
        <v>98</v>
      </c>
      <c r="AK47" s="26" t="s">
        <v>99</v>
      </c>
    </row>
    <row r="48" spans="2:37" ht="63.75" x14ac:dyDescent="0.2">
      <c r="B48" s="29" t="str">
        <f>Calculations!A18</f>
        <v>01/24/017</v>
      </c>
      <c r="C48" s="20" t="str">
        <f>Calculations!B18</f>
        <v>Old River Lane</v>
      </c>
      <c r="D48" s="11" t="str">
        <f>Calculations!C18</f>
        <v>Residential</v>
      </c>
      <c r="E48" s="49">
        <f>Calculations!D18</f>
        <v>1.2711347651387701</v>
      </c>
      <c r="F48" s="49">
        <f>Calculations!H18</f>
        <v>1.4472350954586322E-6</v>
      </c>
      <c r="G48" s="49">
        <f>Calculations!L18</f>
        <v>1.1385378916142201E-4</v>
      </c>
      <c r="H48" s="49">
        <f>Calculations!G18</f>
        <v>0.212701065867512</v>
      </c>
      <c r="I48" s="49">
        <f>Calculations!K18</f>
        <v>16.733164075194761</v>
      </c>
      <c r="J48" s="49">
        <f>Calculations!F18</f>
        <v>1.0346262752743201</v>
      </c>
      <c r="K48" s="49">
        <f>Calculations!J18</f>
        <v>81.393909099903311</v>
      </c>
      <c r="L48" s="49">
        <f>Calculations!E18</f>
        <v>2.3805976761842599E-2</v>
      </c>
      <c r="M48" s="49">
        <f>Calculations!I18</f>
        <v>1.8728129711127597</v>
      </c>
      <c r="N48" s="49">
        <f>Calculations!P18</f>
        <v>0.24863066240864007</v>
      </c>
      <c r="O48" s="49">
        <f>Calculations!T18</f>
        <v>19.559740574123705</v>
      </c>
      <c r="P48" s="49">
        <f>Calculations!O18</f>
        <v>0.382826258159779</v>
      </c>
      <c r="Q48" s="49">
        <f>Calculations!S18</f>
        <v>30.116889936370022</v>
      </c>
      <c r="R48" s="49">
        <f>Calculations!N18</f>
        <v>0.13828842950258</v>
      </c>
      <c r="S48" s="49">
        <f>Calculations!R18</f>
        <v>10.879132039747414</v>
      </c>
      <c r="T48" s="49">
        <f>Calculations!M18</f>
        <v>0.50138941506777102</v>
      </c>
      <c r="U48" s="49">
        <f>Calculations!Q18</f>
        <v>39.444237449758859</v>
      </c>
      <c r="V48" s="31">
        <f>Calculations!AA18</f>
        <v>0</v>
      </c>
      <c r="W48" s="31">
        <f>Calculations!AB18</f>
        <v>0</v>
      </c>
      <c r="X48" s="31">
        <f>Calculations!Y18</f>
        <v>0.62555878773541096</v>
      </c>
      <c r="Y48" s="31">
        <f>Calculations!Z18</f>
        <v>49.212625198487004</v>
      </c>
      <c r="Z48" s="31">
        <f>Calculations!AC18</f>
        <v>0.31432342575190098</v>
      </c>
      <c r="AA48" s="31">
        <f>Calculations!AD18</f>
        <v>24.72778137867909</v>
      </c>
      <c r="AB48" s="31">
        <f>Calculations!AF18</f>
        <v>0</v>
      </c>
      <c r="AC48" s="31">
        <f>Calculations!AG18</f>
        <v>0</v>
      </c>
      <c r="AD48" s="31" t="s">
        <v>50</v>
      </c>
      <c r="AE48" s="33" t="s">
        <v>58</v>
      </c>
      <c r="AF48" s="21" t="s">
        <v>52</v>
      </c>
      <c r="AG48" s="20" t="s">
        <v>53</v>
      </c>
      <c r="AH48" s="26" t="s">
        <v>59</v>
      </c>
      <c r="AI48" s="26" t="s">
        <v>961</v>
      </c>
      <c r="AJ48" s="26" t="s">
        <v>100</v>
      </c>
      <c r="AK48" s="26" t="s">
        <v>101</v>
      </c>
    </row>
    <row r="49" spans="2:37" ht="89.25" x14ac:dyDescent="0.2">
      <c r="B49" s="29" t="str">
        <f>Calculations!A19</f>
        <v>01/24/018</v>
      </c>
      <c r="C49" s="20" t="str">
        <f>Calculations!B19</f>
        <v>Land south of A120 and west of the A1184</v>
      </c>
      <c r="D49" s="11" t="str">
        <f>Calculations!C19</f>
        <v>Residential</v>
      </c>
      <c r="E49" s="49">
        <f>Calculations!D19</f>
        <v>7.0138684921767496</v>
      </c>
      <c r="F49" s="49">
        <f>Calculations!H19</f>
        <v>7.0138684921767496</v>
      </c>
      <c r="G49" s="49">
        <f>Calculations!L19</f>
        <v>100</v>
      </c>
      <c r="H49" s="49">
        <f>Calculations!G19</f>
        <v>0</v>
      </c>
      <c r="I49" s="49">
        <f>Calculations!K19</f>
        <v>0</v>
      </c>
      <c r="J49" s="49">
        <f>Calculations!F19</f>
        <v>0</v>
      </c>
      <c r="K49" s="49">
        <f>Calculations!J19</f>
        <v>0</v>
      </c>
      <c r="L49" s="49">
        <f>Calculations!E19</f>
        <v>0</v>
      </c>
      <c r="M49" s="49">
        <f>Calculations!I19</f>
        <v>0</v>
      </c>
      <c r="N49" s="49">
        <f>Calculations!P19</f>
        <v>6.3640468433402404</v>
      </c>
      <c r="O49" s="49">
        <f>Calculations!T19</f>
        <v>90.735189153299373</v>
      </c>
      <c r="P49" s="49">
        <f>Calculations!O19</f>
        <v>0.59144641446313295</v>
      </c>
      <c r="Q49" s="49">
        <f>Calculations!S19</f>
        <v>8.4325278570995561</v>
      </c>
      <c r="R49" s="49">
        <f>Calculations!N19</f>
        <v>4.7212669996259497E-2</v>
      </c>
      <c r="S49" s="49">
        <f>Calculations!R19</f>
        <v>0.67313309408239386</v>
      </c>
      <c r="T49" s="49">
        <f>Calculations!M19</f>
        <v>1.1162564377116701E-2</v>
      </c>
      <c r="U49" s="49">
        <f>Calculations!Q19</f>
        <v>0.15914989551867698</v>
      </c>
      <c r="V49" s="31">
        <f>Calculations!AA19</f>
        <v>0</v>
      </c>
      <c r="W49" s="31">
        <f>Calculations!AB19</f>
        <v>0</v>
      </c>
      <c r="X49" s="31">
        <f>Calculations!Y19</f>
        <v>0</v>
      </c>
      <c r="Y49" s="31">
        <f>Calculations!Z19</f>
        <v>0</v>
      </c>
      <c r="Z49" s="31">
        <f>Calculations!AC19</f>
        <v>0.26694398434645</v>
      </c>
      <c r="AA49" s="31">
        <f>Calculations!AD19</f>
        <v>3.805945102110178</v>
      </c>
      <c r="AB49" s="31">
        <f>Calculations!AF19</f>
        <v>0</v>
      </c>
      <c r="AC49" s="31">
        <f>Calculations!AG19</f>
        <v>0</v>
      </c>
      <c r="AD49" s="31" t="s">
        <v>72</v>
      </c>
      <c r="AE49" s="33" t="s">
        <v>58</v>
      </c>
      <c r="AF49" s="21" t="s">
        <v>52</v>
      </c>
      <c r="AG49" s="20" t="s">
        <v>63</v>
      </c>
      <c r="AH49" s="26" t="s">
        <v>73</v>
      </c>
      <c r="AI49" s="26" t="s">
        <v>74</v>
      </c>
      <c r="AJ49" s="26" t="s">
        <v>102</v>
      </c>
      <c r="AK49" s="26" t="s">
        <v>103</v>
      </c>
    </row>
    <row r="50" spans="2:37" ht="88.5" customHeight="1" x14ac:dyDescent="0.2">
      <c r="B50" s="29" t="str">
        <f>Calculations!A20</f>
        <v>01/24/019</v>
      </c>
      <c r="C50" s="20" t="str">
        <f>Calculations!B20</f>
        <v>Land north of the A120 and south of Wickham Hall</v>
      </c>
      <c r="D50" s="11" t="str">
        <f>Calculations!C20</f>
        <v>Residential</v>
      </c>
      <c r="E50" s="49">
        <f>Calculations!D20</f>
        <v>34.609659674707899</v>
      </c>
      <c r="F50" s="49">
        <f>Calculations!H20</f>
        <v>34.604942064920763</v>
      </c>
      <c r="G50" s="49">
        <f>Calculations!L20</f>
        <v>99.986369095126975</v>
      </c>
      <c r="H50" s="49">
        <f>Calculations!G20</f>
        <v>0</v>
      </c>
      <c r="I50" s="49">
        <f>Calculations!K20</f>
        <v>0</v>
      </c>
      <c r="J50" s="49">
        <f>Calculations!F20</f>
        <v>0</v>
      </c>
      <c r="K50" s="49">
        <f>Calculations!J20</f>
        <v>0</v>
      </c>
      <c r="L50" s="49">
        <f>Calculations!E20</f>
        <v>4.7176097871386401E-3</v>
      </c>
      <c r="M50" s="49">
        <f>Calculations!I20</f>
        <v>1.363090487302937E-2</v>
      </c>
      <c r="N50" s="49">
        <f>Calculations!P20</f>
        <v>32.292400935388976</v>
      </c>
      <c r="O50" s="49">
        <f>Calculations!T20</f>
        <v>93.304589640295333</v>
      </c>
      <c r="P50" s="49">
        <f>Calculations!O20</f>
        <v>1.41242422344024</v>
      </c>
      <c r="Q50" s="49">
        <f>Calculations!S20</f>
        <v>4.0810115924728771</v>
      </c>
      <c r="R50" s="49">
        <f>Calculations!N20</f>
        <v>0.39414351540224601</v>
      </c>
      <c r="S50" s="49">
        <f>Calculations!R20</f>
        <v>1.1388251693508527</v>
      </c>
      <c r="T50" s="49">
        <f>Calculations!M20</f>
        <v>0.51069100047643701</v>
      </c>
      <c r="U50" s="49">
        <f>Calculations!Q20</f>
        <v>1.4755735978809423</v>
      </c>
      <c r="V50" s="31">
        <f>Calculations!AA20</f>
        <v>0</v>
      </c>
      <c r="W50" s="31">
        <f>Calculations!AB20</f>
        <v>0</v>
      </c>
      <c r="X50" s="31">
        <f>Calculations!Y20</f>
        <v>0</v>
      </c>
      <c r="Y50" s="31">
        <f>Calculations!Z20</f>
        <v>0</v>
      </c>
      <c r="Z50" s="31">
        <f>Calculations!AC20</f>
        <v>0.69897468238957805</v>
      </c>
      <c r="AA50" s="31">
        <f>Calculations!AD20</f>
        <v>2.0195942085509033</v>
      </c>
      <c r="AB50" s="31">
        <f>Calculations!AF20</f>
        <v>0</v>
      </c>
      <c r="AC50" s="31">
        <f>Calculations!AG20</f>
        <v>0</v>
      </c>
      <c r="AD50" s="31" t="s">
        <v>50</v>
      </c>
      <c r="AE50" s="33" t="s">
        <v>58</v>
      </c>
      <c r="AF50" s="21" t="s">
        <v>52</v>
      </c>
      <c r="AG50" s="20" t="s">
        <v>53</v>
      </c>
      <c r="AH50" s="26" t="s">
        <v>59</v>
      </c>
      <c r="AI50" s="26" t="s">
        <v>93</v>
      </c>
      <c r="AJ50" s="26" t="s">
        <v>104</v>
      </c>
      <c r="AK50" s="26" t="s">
        <v>105</v>
      </c>
    </row>
    <row r="51" spans="2:37" ht="132" customHeight="1" x14ac:dyDescent="0.2">
      <c r="B51" s="29" t="str">
        <f>Calculations!A21</f>
        <v>01/24/020</v>
      </c>
      <c r="C51" s="20" t="str">
        <f>Calculations!B21</f>
        <v>Land east of Thorley Lane East</v>
      </c>
      <c r="D51" s="11" t="str">
        <f>Calculations!C21</f>
        <v>Residential</v>
      </c>
      <c r="E51" s="49">
        <f>Calculations!D21</f>
        <v>0.66948231752514797</v>
      </c>
      <c r="F51" s="49">
        <f>Calculations!H21</f>
        <v>0.66948231752514797</v>
      </c>
      <c r="G51" s="49">
        <f>Calculations!L21</f>
        <v>100</v>
      </c>
      <c r="H51" s="49">
        <f>Calculations!G21</f>
        <v>0</v>
      </c>
      <c r="I51" s="49">
        <f>Calculations!K21</f>
        <v>0</v>
      </c>
      <c r="J51" s="49">
        <f>Calculations!F21</f>
        <v>0</v>
      </c>
      <c r="K51" s="49">
        <f>Calculations!J21</f>
        <v>0</v>
      </c>
      <c r="L51" s="49">
        <f>Calculations!E21</f>
        <v>0</v>
      </c>
      <c r="M51" s="49">
        <f>Calculations!I21</f>
        <v>0</v>
      </c>
      <c r="N51" s="49">
        <f>Calculations!P21</f>
        <v>0.61500487533803649</v>
      </c>
      <c r="O51" s="49">
        <f>Calculations!T21</f>
        <v>91.862751149500653</v>
      </c>
      <c r="P51" s="49">
        <f>Calculations!O21</f>
        <v>3.4395197882759299E-2</v>
      </c>
      <c r="Q51" s="49">
        <f>Calculations!S21</f>
        <v>5.1375812299131116</v>
      </c>
      <c r="R51" s="49">
        <f>Calculations!N21</f>
        <v>5.1238581757002896E-3</v>
      </c>
      <c r="S51" s="49">
        <f>Calculations!R21</f>
        <v>0.76534630438657114</v>
      </c>
      <c r="T51" s="49">
        <f>Calculations!M21</f>
        <v>1.49583861286519E-2</v>
      </c>
      <c r="U51" s="49">
        <f>Calculations!Q21</f>
        <v>2.2343213161996638</v>
      </c>
      <c r="V51" s="31">
        <f>Calculations!AA21</f>
        <v>0</v>
      </c>
      <c r="W51" s="31">
        <f>Calculations!AB21</f>
        <v>0</v>
      </c>
      <c r="X51" s="31">
        <f>Calculations!Y21</f>
        <v>0</v>
      </c>
      <c r="Y51" s="31">
        <f>Calculations!Z21</f>
        <v>0</v>
      </c>
      <c r="Z51" s="31">
        <f>Calculations!AC21</f>
        <v>1.20812168925243E-2</v>
      </c>
      <c r="AA51" s="31">
        <f>Calculations!AD21</f>
        <v>1.8045610132295227</v>
      </c>
      <c r="AB51" s="31">
        <f>Calculations!AF21</f>
        <v>0</v>
      </c>
      <c r="AC51" s="31">
        <f>Calculations!AG21</f>
        <v>0</v>
      </c>
      <c r="AD51" s="31" t="s">
        <v>72</v>
      </c>
      <c r="AE51" s="33" t="s">
        <v>58</v>
      </c>
      <c r="AF51" s="21" t="s">
        <v>52</v>
      </c>
      <c r="AG51" s="20" t="s">
        <v>63</v>
      </c>
      <c r="AH51" s="26" t="s">
        <v>73</v>
      </c>
      <c r="AI51" s="26" t="s">
        <v>74</v>
      </c>
      <c r="AJ51" s="26" t="s">
        <v>106</v>
      </c>
      <c r="AK51" s="26" t="s">
        <v>107</v>
      </c>
    </row>
    <row r="52" spans="2:37" ht="76.5" x14ac:dyDescent="0.2">
      <c r="B52" s="29" t="str">
        <f>Calculations!A22</f>
        <v>01/24/021</v>
      </c>
      <c r="C52" s="20" t="str">
        <f>Calculations!B22</f>
        <v>Land off Vardon Drive</v>
      </c>
      <c r="D52" s="11" t="str">
        <f>Calculations!C22</f>
        <v>Residential</v>
      </c>
      <c r="E52" s="49">
        <f>Calculations!D22</f>
        <v>0.405184666921244</v>
      </c>
      <c r="F52" s="49">
        <f>Calculations!H22</f>
        <v>0.405184666921244</v>
      </c>
      <c r="G52" s="49">
        <f>Calculations!L22</f>
        <v>100</v>
      </c>
      <c r="H52" s="49">
        <f>Calculations!G22</f>
        <v>0</v>
      </c>
      <c r="I52" s="49">
        <f>Calculations!K22</f>
        <v>0</v>
      </c>
      <c r="J52" s="49">
        <f>Calculations!F22</f>
        <v>0</v>
      </c>
      <c r="K52" s="49">
        <f>Calculations!J22</f>
        <v>0</v>
      </c>
      <c r="L52" s="49">
        <f>Calculations!E22</f>
        <v>0</v>
      </c>
      <c r="M52" s="49">
        <f>Calculations!I22</f>
        <v>0</v>
      </c>
      <c r="N52" s="49">
        <f>Calculations!P22</f>
        <v>0.37544168925006094</v>
      </c>
      <c r="O52" s="49">
        <f>Calculations!T22</f>
        <v>92.659401971653537</v>
      </c>
      <c r="P52" s="49">
        <f>Calculations!O22</f>
        <v>2.1262939777391601E-2</v>
      </c>
      <c r="Q52" s="49">
        <f>Calculations!S22</f>
        <v>5.2477157980720159</v>
      </c>
      <c r="R52" s="49">
        <f>Calculations!N22</f>
        <v>8.4800378937914499E-3</v>
      </c>
      <c r="S52" s="49">
        <f>Calculations!R22</f>
        <v>2.0928822302744541</v>
      </c>
      <c r="T52" s="49">
        <f>Calculations!M22</f>
        <v>0</v>
      </c>
      <c r="U52" s="49">
        <f>Calculations!Q22</f>
        <v>0</v>
      </c>
      <c r="V52" s="31">
        <f>Calculations!AA22</f>
        <v>0</v>
      </c>
      <c r="W52" s="31">
        <f>Calculations!AB22</f>
        <v>0</v>
      </c>
      <c r="X52" s="31">
        <f>Calculations!Y22</f>
        <v>0</v>
      </c>
      <c r="Y52" s="31">
        <f>Calculations!Z22</f>
        <v>0</v>
      </c>
      <c r="Z52" s="31">
        <f>Calculations!AC22</f>
        <v>1.3666624053642299E-2</v>
      </c>
      <c r="AA52" s="31">
        <f>Calculations!AD22</f>
        <v>3.372937124567621</v>
      </c>
      <c r="AB52" s="31">
        <f>Calculations!AF22</f>
        <v>0</v>
      </c>
      <c r="AC52" s="31">
        <f>Calculations!AG22</f>
        <v>0</v>
      </c>
      <c r="AD52" s="31" t="s">
        <v>77</v>
      </c>
      <c r="AE52" s="33" t="s">
        <v>58</v>
      </c>
      <c r="AF52" s="21" t="s">
        <v>52</v>
      </c>
      <c r="AG52" s="20" t="s">
        <v>63</v>
      </c>
      <c r="AH52" s="26" t="s">
        <v>108</v>
      </c>
      <c r="AI52" s="26" t="s">
        <v>74</v>
      </c>
      <c r="AJ52" s="26" t="s">
        <v>109</v>
      </c>
      <c r="AK52" s="26" t="s">
        <v>882</v>
      </c>
    </row>
    <row r="53" spans="2:37" x14ac:dyDescent="0.2">
      <c r="B53" s="29" t="str">
        <f>Calculations!A23</f>
        <v>02/24/001</v>
      </c>
      <c r="C53" s="20" t="str">
        <f>Calculations!B23</f>
        <v>Cherry Green Lane, Westmill, Buntingford</v>
      </c>
      <c r="D53" s="11" t="str">
        <f>Calculations!C23</f>
        <v>Residential</v>
      </c>
      <c r="E53" s="49">
        <f>Calculations!D23</f>
        <v>0.55992158960997995</v>
      </c>
      <c r="F53" s="49">
        <f>Calculations!H23</f>
        <v>0.55992158960997995</v>
      </c>
      <c r="G53" s="49">
        <f>Calculations!L23</f>
        <v>100</v>
      </c>
      <c r="H53" s="49">
        <f>Calculations!G23</f>
        <v>0</v>
      </c>
      <c r="I53" s="49">
        <f>Calculations!K23</f>
        <v>0</v>
      </c>
      <c r="J53" s="49">
        <f>Calculations!F23</f>
        <v>0</v>
      </c>
      <c r="K53" s="49">
        <f>Calculations!J23</f>
        <v>0</v>
      </c>
      <c r="L53" s="49">
        <f>Calculations!E23</f>
        <v>0</v>
      </c>
      <c r="M53" s="49">
        <f>Calculations!I23</f>
        <v>0</v>
      </c>
      <c r="N53" s="49">
        <f>Calculations!P23</f>
        <v>0.55992158960997995</v>
      </c>
      <c r="O53" s="49">
        <f>Calculations!T23</f>
        <v>100</v>
      </c>
      <c r="P53" s="49">
        <f>Calculations!O23</f>
        <v>0</v>
      </c>
      <c r="Q53" s="49">
        <f>Calculations!S23</f>
        <v>0</v>
      </c>
      <c r="R53" s="49">
        <f>Calculations!N23</f>
        <v>0</v>
      </c>
      <c r="S53" s="49">
        <f>Calculations!R23</f>
        <v>0</v>
      </c>
      <c r="T53" s="49">
        <f>Calculations!M23</f>
        <v>0</v>
      </c>
      <c r="U53" s="49">
        <f>Calculations!Q23</f>
        <v>0</v>
      </c>
      <c r="V53" s="31">
        <f>Calculations!AA23</f>
        <v>0</v>
      </c>
      <c r="W53" s="31">
        <f>Calculations!AB23</f>
        <v>0</v>
      </c>
      <c r="X53" s="31">
        <f>Calculations!Y23</f>
        <v>0</v>
      </c>
      <c r="Y53" s="31">
        <f>Calculations!Z23</f>
        <v>0</v>
      </c>
      <c r="Z53" s="31">
        <f>Calculations!AC23</f>
        <v>0</v>
      </c>
      <c r="AA53" s="31">
        <f>Calculations!AD23</f>
        <v>0</v>
      </c>
      <c r="AB53" s="31">
        <f>Calculations!AF23</f>
        <v>0</v>
      </c>
      <c r="AC53" s="31">
        <f>Calculations!AG23</f>
        <v>0</v>
      </c>
      <c r="AD53" s="31" t="s">
        <v>72</v>
      </c>
      <c r="AE53" s="33" t="s">
        <v>58</v>
      </c>
      <c r="AF53" s="21" t="s">
        <v>52</v>
      </c>
      <c r="AG53" s="20" t="s">
        <v>110</v>
      </c>
      <c r="AH53" s="26" t="s">
        <v>111</v>
      </c>
      <c r="AI53" s="26" t="s">
        <v>112</v>
      </c>
      <c r="AJ53" s="26" t="s">
        <v>113</v>
      </c>
      <c r="AK53" s="26" t="s">
        <v>114</v>
      </c>
    </row>
    <row r="54" spans="2:37" ht="63.75" x14ac:dyDescent="0.2">
      <c r="B54" s="29" t="str">
        <f>Calculations!A24</f>
        <v>02/24/003</v>
      </c>
      <c r="C54" s="20" t="str">
        <f>Calculations!B24</f>
        <v>Buntingford West</v>
      </c>
      <c r="D54" s="11" t="str">
        <f>Calculations!C24</f>
        <v>Residential</v>
      </c>
      <c r="E54" s="49">
        <f>Calculations!D24</f>
        <v>27.660239783421499</v>
      </c>
      <c r="F54" s="49">
        <f>Calculations!H24</f>
        <v>27.660239783421499</v>
      </c>
      <c r="G54" s="49">
        <f>Calculations!L24</f>
        <v>100</v>
      </c>
      <c r="H54" s="49">
        <f>Calculations!G24</f>
        <v>0</v>
      </c>
      <c r="I54" s="49">
        <f>Calculations!K24</f>
        <v>0</v>
      </c>
      <c r="J54" s="49">
        <f>Calculations!F24</f>
        <v>0</v>
      </c>
      <c r="K54" s="49">
        <f>Calculations!J24</f>
        <v>0</v>
      </c>
      <c r="L54" s="49">
        <f>Calculations!E24</f>
        <v>0</v>
      </c>
      <c r="M54" s="49">
        <f>Calculations!I24</f>
        <v>0</v>
      </c>
      <c r="N54" s="49">
        <f>Calculations!P24</f>
        <v>26.686152058218063</v>
      </c>
      <c r="O54" s="49">
        <f>Calculations!T24</f>
        <v>96.478382932214245</v>
      </c>
      <c r="P54" s="49">
        <f>Calculations!O24</f>
        <v>0.60123267997714303</v>
      </c>
      <c r="Q54" s="49">
        <f>Calculations!S24</f>
        <v>2.1736350974712053</v>
      </c>
      <c r="R54" s="49">
        <f>Calculations!N24</f>
        <v>0.214763698494877</v>
      </c>
      <c r="S54" s="49">
        <f>Calculations!R24</f>
        <v>0.7764346953477903</v>
      </c>
      <c r="T54" s="49">
        <f>Calculations!M24</f>
        <v>0.158091346731417</v>
      </c>
      <c r="U54" s="49">
        <f>Calculations!Q24</f>
        <v>0.57154727496675917</v>
      </c>
      <c r="V54" s="31">
        <f>Calculations!AA24</f>
        <v>0</v>
      </c>
      <c r="W54" s="31">
        <f>Calculations!AB24</f>
        <v>0</v>
      </c>
      <c r="X54" s="31">
        <f>Calculations!Y24</f>
        <v>0</v>
      </c>
      <c r="Y54" s="31">
        <f>Calculations!Z24</f>
        <v>0</v>
      </c>
      <c r="Z54" s="31">
        <f>Calculations!AC24</f>
        <v>0.262516472710076</v>
      </c>
      <c r="AA54" s="31">
        <f>Calculations!AD24</f>
        <v>0.94907518794330359</v>
      </c>
      <c r="AB54" s="31">
        <f>Calculations!AF24</f>
        <v>0</v>
      </c>
      <c r="AC54" s="31">
        <f>Calculations!AG24</f>
        <v>0</v>
      </c>
      <c r="AD54" s="31" t="s">
        <v>77</v>
      </c>
      <c r="AE54" s="33" t="s">
        <v>67</v>
      </c>
      <c r="AF54" s="21" t="s">
        <v>52</v>
      </c>
      <c r="AG54" s="20" t="s">
        <v>63</v>
      </c>
      <c r="AH54" s="26" t="s">
        <v>88</v>
      </c>
      <c r="AI54" s="26" t="s">
        <v>74</v>
      </c>
      <c r="AJ54" s="26" t="s">
        <v>115</v>
      </c>
      <c r="AK54" s="26" t="s">
        <v>81</v>
      </c>
    </row>
    <row r="55" spans="2:37" ht="75" customHeight="1" x14ac:dyDescent="0.2">
      <c r="B55" s="29" t="str">
        <f>Calculations!A25</f>
        <v>02/24/004</v>
      </c>
      <c r="C55" s="20" t="str">
        <f>Calculations!B25</f>
        <v>Land north of Freman College</v>
      </c>
      <c r="D55" s="11" t="str">
        <f>Calculations!C25</f>
        <v>Education</v>
      </c>
      <c r="E55" s="49">
        <f>Calculations!D25</f>
        <v>1.33605659458591</v>
      </c>
      <c r="F55" s="49">
        <f>Calculations!H25</f>
        <v>1.33605659458591</v>
      </c>
      <c r="G55" s="49">
        <f>Calculations!L25</f>
        <v>100</v>
      </c>
      <c r="H55" s="49">
        <f>Calculations!G25</f>
        <v>0</v>
      </c>
      <c r="I55" s="49">
        <f>Calculations!K25</f>
        <v>0</v>
      </c>
      <c r="J55" s="49">
        <f>Calculations!F25</f>
        <v>0</v>
      </c>
      <c r="K55" s="49">
        <f>Calculations!J25</f>
        <v>0</v>
      </c>
      <c r="L55" s="49">
        <f>Calculations!E25</f>
        <v>0</v>
      </c>
      <c r="M55" s="49">
        <f>Calculations!I25</f>
        <v>0</v>
      </c>
      <c r="N55" s="49">
        <f>Calculations!P25</f>
        <v>1.2459089724683761</v>
      </c>
      <c r="O55" s="49">
        <f>Calculations!T25</f>
        <v>93.252709317641319</v>
      </c>
      <c r="P55" s="49">
        <f>Calculations!O25</f>
        <v>8.4149119100959693E-2</v>
      </c>
      <c r="Q55" s="49">
        <f>Calculations!S25</f>
        <v>6.2983199545555477</v>
      </c>
      <c r="R55" s="49">
        <f>Calculations!N25</f>
        <v>2.9166723858681499E-3</v>
      </c>
      <c r="S55" s="49">
        <f>Calculations!R25</f>
        <v>0.21830455369086571</v>
      </c>
      <c r="T55" s="49">
        <f>Calculations!M25</f>
        <v>3.08183063070609E-3</v>
      </c>
      <c r="U55" s="49">
        <f>Calculations!Q25</f>
        <v>0.23066617411227672</v>
      </c>
      <c r="V55" s="31">
        <f>Calculations!AA25</f>
        <v>0</v>
      </c>
      <c r="W55" s="31">
        <f>Calculations!AB25</f>
        <v>0</v>
      </c>
      <c r="X55" s="31">
        <f>Calculations!Y25</f>
        <v>0</v>
      </c>
      <c r="Y55" s="31">
        <f>Calculations!Z25</f>
        <v>0</v>
      </c>
      <c r="Z55" s="31">
        <f>Calculations!AC25</f>
        <v>2.1062379854348501E-2</v>
      </c>
      <c r="AA55" s="31">
        <f>Calculations!AD25</f>
        <v>1.5764586574924588</v>
      </c>
      <c r="AB55" s="31">
        <f>Calculations!AF25</f>
        <v>0</v>
      </c>
      <c r="AC55" s="31">
        <f>Calculations!AG25</f>
        <v>0</v>
      </c>
      <c r="AD55" s="31" t="s">
        <v>77</v>
      </c>
      <c r="AE55" s="33" t="s">
        <v>58</v>
      </c>
      <c r="AF55" s="21" t="s">
        <v>52</v>
      </c>
      <c r="AG55" s="20" t="s">
        <v>63</v>
      </c>
      <c r="AH55" s="26" t="s">
        <v>73</v>
      </c>
      <c r="AI55" s="26" t="s">
        <v>74</v>
      </c>
      <c r="AJ55" s="26" t="s">
        <v>116</v>
      </c>
      <c r="AK55" s="26" t="s">
        <v>883</v>
      </c>
    </row>
    <row r="56" spans="2:37" x14ac:dyDescent="0.2">
      <c r="B56" s="29" t="str">
        <f>Calculations!A26</f>
        <v>02/24/005</v>
      </c>
      <c r="C56" s="20" t="str">
        <f>Calculations!B26</f>
        <v>Land Adjoining Prestwick</v>
      </c>
      <c r="D56" s="11" t="str">
        <f>Calculations!C26</f>
        <v>Residential</v>
      </c>
      <c r="E56" s="49">
        <f>Calculations!D26</f>
        <v>0.93544795383479995</v>
      </c>
      <c r="F56" s="49">
        <f>Calculations!H26</f>
        <v>0.93544795383479995</v>
      </c>
      <c r="G56" s="49">
        <f>Calculations!L26</f>
        <v>100</v>
      </c>
      <c r="H56" s="49">
        <f>Calculations!G26</f>
        <v>0</v>
      </c>
      <c r="I56" s="49">
        <f>Calculations!K26</f>
        <v>0</v>
      </c>
      <c r="J56" s="49">
        <f>Calculations!F26</f>
        <v>0</v>
      </c>
      <c r="K56" s="49">
        <f>Calculations!J26</f>
        <v>0</v>
      </c>
      <c r="L56" s="49">
        <f>Calculations!E26</f>
        <v>0</v>
      </c>
      <c r="M56" s="49">
        <f>Calculations!I26</f>
        <v>0</v>
      </c>
      <c r="N56" s="49">
        <f>Calculations!P26</f>
        <v>0.93544795383479995</v>
      </c>
      <c r="O56" s="49">
        <f>Calculations!T26</f>
        <v>100</v>
      </c>
      <c r="P56" s="49">
        <f>Calculations!O26</f>
        <v>0</v>
      </c>
      <c r="Q56" s="49">
        <f>Calculations!S26</f>
        <v>0</v>
      </c>
      <c r="R56" s="49">
        <f>Calculations!N26</f>
        <v>0</v>
      </c>
      <c r="S56" s="49">
        <f>Calculations!R26</f>
        <v>0</v>
      </c>
      <c r="T56" s="49">
        <f>Calculations!M26</f>
        <v>0</v>
      </c>
      <c r="U56" s="49">
        <f>Calculations!Q26</f>
        <v>0</v>
      </c>
      <c r="V56" s="31">
        <f>Calculations!AA26</f>
        <v>0</v>
      </c>
      <c r="W56" s="31">
        <f>Calculations!AB26</f>
        <v>0</v>
      </c>
      <c r="X56" s="31">
        <f>Calculations!Y26</f>
        <v>0</v>
      </c>
      <c r="Y56" s="31">
        <f>Calculations!Z26</f>
        <v>0</v>
      </c>
      <c r="Z56" s="31">
        <f>Calculations!AC26</f>
        <v>0</v>
      </c>
      <c r="AA56" s="31">
        <f>Calculations!AD26</f>
        <v>0</v>
      </c>
      <c r="AB56" s="31">
        <f>Calculations!AF26</f>
        <v>0</v>
      </c>
      <c r="AC56" s="31">
        <f>Calculations!AG26</f>
        <v>0</v>
      </c>
      <c r="AD56" s="31" t="s">
        <v>77</v>
      </c>
      <c r="AE56" s="33" t="s">
        <v>58</v>
      </c>
      <c r="AF56" s="21" t="s">
        <v>52</v>
      </c>
      <c r="AG56" s="20" t="s">
        <v>110</v>
      </c>
      <c r="AH56" s="26" t="s">
        <v>111</v>
      </c>
      <c r="AI56" s="26" t="s">
        <v>112</v>
      </c>
      <c r="AJ56" s="26" t="s">
        <v>113</v>
      </c>
      <c r="AK56" s="26" t="s">
        <v>114</v>
      </c>
    </row>
    <row r="57" spans="2:37" ht="63.75" x14ac:dyDescent="0.2">
      <c r="B57" s="29" t="str">
        <f>Calculations!A27</f>
        <v>02/24/006</v>
      </c>
      <c r="C57" s="20" t="str">
        <f>Calculations!B27</f>
        <v>Land adjoining Torreen, Buntingford</v>
      </c>
      <c r="D57" s="11" t="str">
        <f>Calculations!C27</f>
        <v>Residential</v>
      </c>
      <c r="E57" s="49">
        <f>Calculations!D27</f>
        <v>1.0620592001382201</v>
      </c>
      <c r="F57" s="49">
        <f>Calculations!H27</f>
        <v>1.0620592001382201</v>
      </c>
      <c r="G57" s="49">
        <f>Calculations!L27</f>
        <v>100</v>
      </c>
      <c r="H57" s="49">
        <f>Calculations!G27</f>
        <v>0</v>
      </c>
      <c r="I57" s="49">
        <f>Calculations!K27</f>
        <v>0</v>
      </c>
      <c r="J57" s="49">
        <f>Calculations!F27</f>
        <v>0</v>
      </c>
      <c r="K57" s="49">
        <f>Calculations!J27</f>
        <v>0</v>
      </c>
      <c r="L57" s="49">
        <f>Calculations!E27</f>
        <v>0</v>
      </c>
      <c r="M57" s="49">
        <f>Calculations!I27</f>
        <v>0</v>
      </c>
      <c r="N57" s="49">
        <f>Calculations!P27</f>
        <v>1.0620592001382201</v>
      </c>
      <c r="O57" s="49">
        <f>Calculations!T27</f>
        <v>100</v>
      </c>
      <c r="P57" s="49">
        <f>Calculations!O27</f>
        <v>0</v>
      </c>
      <c r="Q57" s="49">
        <f>Calculations!S27</f>
        <v>0</v>
      </c>
      <c r="R57" s="49">
        <f>Calculations!N27</f>
        <v>0</v>
      </c>
      <c r="S57" s="49">
        <f>Calculations!R27</f>
        <v>0</v>
      </c>
      <c r="T57" s="49">
        <f>Calculations!M27</f>
        <v>0</v>
      </c>
      <c r="U57" s="49">
        <f>Calculations!Q27</f>
        <v>0</v>
      </c>
      <c r="V57" s="31">
        <f>Calculations!AA27</f>
        <v>0</v>
      </c>
      <c r="W57" s="31">
        <f>Calculations!AB27</f>
        <v>0</v>
      </c>
      <c r="X57" s="31">
        <f>Calculations!Y27</f>
        <v>0</v>
      </c>
      <c r="Y57" s="31">
        <f>Calculations!Z27</f>
        <v>0</v>
      </c>
      <c r="Z57" s="31">
        <f>Calculations!AC27</f>
        <v>0</v>
      </c>
      <c r="AA57" s="31">
        <f>Calculations!AD27</f>
        <v>0</v>
      </c>
      <c r="AB57" s="31">
        <f>Calculations!AF27</f>
        <v>0</v>
      </c>
      <c r="AC57" s="31">
        <f>Calculations!AG27</f>
        <v>0</v>
      </c>
      <c r="AD57" s="31" t="s">
        <v>77</v>
      </c>
      <c r="AE57" s="33" t="s">
        <v>67</v>
      </c>
      <c r="AF57" s="21" t="s">
        <v>52</v>
      </c>
      <c r="AG57" s="20" t="s">
        <v>117</v>
      </c>
      <c r="AH57" s="26" t="s">
        <v>118</v>
      </c>
      <c r="AI57" s="26" t="s">
        <v>119</v>
      </c>
      <c r="AJ57" s="26" t="s">
        <v>120</v>
      </c>
      <c r="AK57" s="26" t="s">
        <v>884</v>
      </c>
    </row>
    <row r="58" spans="2:37" ht="63.75" x14ac:dyDescent="0.2">
      <c r="B58" s="29" t="str">
        <f>Calculations!A28</f>
        <v>02/24/007</v>
      </c>
      <c r="C58" s="20" t="str">
        <f>Calculations!B28</f>
        <v>LAND WEST OF BUTTERMILK HALL FARM</v>
      </c>
      <c r="D58" s="11" t="str">
        <f>Calculations!C28</f>
        <v>Employment</v>
      </c>
      <c r="E58" s="49">
        <f>Calculations!D28</f>
        <v>1.01586267429823</v>
      </c>
      <c r="F58" s="49">
        <f>Calculations!H28</f>
        <v>1.01586267429823</v>
      </c>
      <c r="G58" s="49">
        <f>Calculations!L28</f>
        <v>100</v>
      </c>
      <c r="H58" s="49">
        <f>Calculations!G28</f>
        <v>0</v>
      </c>
      <c r="I58" s="49">
        <f>Calculations!K28</f>
        <v>0</v>
      </c>
      <c r="J58" s="49">
        <f>Calculations!F28</f>
        <v>0</v>
      </c>
      <c r="K58" s="49">
        <f>Calculations!J28</f>
        <v>0</v>
      </c>
      <c r="L58" s="49">
        <f>Calculations!E28</f>
        <v>0</v>
      </c>
      <c r="M58" s="49">
        <f>Calculations!I28</f>
        <v>0</v>
      </c>
      <c r="N58" s="49">
        <f>Calculations!P28</f>
        <v>0.97275551768792301</v>
      </c>
      <c r="O58" s="49">
        <f>Calculations!T28</f>
        <v>95.756596073373217</v>
      </c>
      <c r="P58" s="49">
        <f>Calculations!O28</f>
        <v>3.9895813902271003E-2</v>
      </c>
      <c r="Q58" s="49">
        <f>Calculations!S28</f>
        <v>3.9272841607091733</v>
      </c>
      <c r="R58" s="49">
        <f>Calculations!N28</f>
        <v>1.4161536743078601E-3</v>
      </c>
      <c r="S58" s="49">
        <f>Calculations!R28</f>
        <v>0.13940404644615531</v>
      </c>
      <c r="T58" s="49">
        <f>Calculations!M28</f>
        <v>1.79518903372809E-3</v>
      </c>
      <c r="U58" s="49">
        <f>Calculations!Q28</f>
        <v>0.17671571947145592</v>
      </c>
      <c r="V58" s="31">
        <f>Calculations!AA28</f>
        <v>0</v>
      </c>
      <c r="W58" s="31">
        <f>Calculations!AB28</f>
        <v>0</v>
      </c>
      <c r="X58" s="31">
        <f>Calculations!Y28</f>
        <v>0</v>
      </c>
      <c r="Y58" s="31">
        <f>Calculations!Z28</f>
        <v>0</v>
      </c>
      <c r="Z58" s="31">
        <f>Calculations!AC28</f>
        <v>2.8909295858663898E-2</v>
      </c>
      <c r="AA58" s="31">
        <f>Calculations!AD28</f>
        <v>2.8457877811717793</v>
      </c>
      <c r="AB58" s="31">
        <f>Calculations!AF28</f>
        <v>0</v>
      </c>
      <c r="AC58" s="31">
        <f>Calculations!AG28</f>
        <v>0</v>
      </c>
      <c r="AD58" s="31" t="s">
        <v>72</v>
      </c>
      <c r="AE58" s="33" t="s">
        <v>58</v>
      </c>
      <c r="AF58" s="21" t="s">
        <v>79</v>
      </c>
      <c r="AG58" s="20" t="s">
        <v>63</v>
      </c>
      <c r="AH58" s="26" t="s">
        <v>73</v>
      </c>
      <c r="AI58" s="26" t="s">
        <v>74</v>
      </c>
      <c r="AJ58" s="26" t="s">
        <v>121</v>
      </c>
      <c r="AK58" s="26" t="s">
        <v>81</v>
      </c>
    </row>
    <row r="59" spans="2:37" ht="51" x14ac:dyDescent="0.2">
      <c r="B59" s="29" t="str">
        <f>Calculations!A29</f>
        <v>02/24/008</v>
      </c>
      <c r="C59" s="20" t="str">
        <f>Calculations!B29</f>
        <v>Land West of London Road</v>
      </c>
      <c r="D59" s="11" t="str">
        <f>Calculations!C29</f>
        <v>Residential</v>
      </c>
      <c r="E59" s="49">
        <f>Calculations!D29</f>
        <v>3.14103192228735</v>
      </c>
      <c r="F59" s="49">
        <f>Calculations!H29</f>
        <v>3.14103192228735</v>
      </c>
      <c r="G59" s="49">
        <f>Calculations!L29</f>
        <v>100</v>
      </c>
      <c r="H59" s="49">
        <f>Calculations!G29</f>
        <v>0</v>
      </c>
      <c r="I59" s="49">
        <f>Calculations!K29</f>
        <v>0</v>
      </c>
      <c r="J59" s="49">
        <f>Calculations!F29</f>
        <v>0</v>
      </c>
      <c r="K59" s="49">
        <f>Calculations!J29</f>
        <v>0</v>
      </c>
      <c r="L59" s="49">
        <f>Calculations!E29</f>
        <v>0</v>
      </c>
      <c r="M59" s="49">
        <f>Calculations!I29</f>
        <v>0</v>
      </c>
      <c r="N59" s="49">
        <f>Calculations!P29</f>
        <v>2.9665115206435377</v>
      </c>
      <c r="O59" s="49">
        <f>Calculations!T29</f>
        <v>94.44385138509756</v>
      </c>
      <c r="P59" s="49">
        <f>Calculations!O29</f>
        <v>9.4413111864327201E-2</v>
      </c>
      <c r="Q59" s="49">
        <f>Calculations!S29</f>
        <v>3.0057991832051822</v>
      </c>
      <c r="R59" s="49">
        <f>Calculations!N29</f>
        <v>3.4011507354117898E-2</v>
      </c>
      <c r="S59" s="49">
        <f>Calculations!R29</f>
        <v>1.0828131708177666</v>
      </c>
      <c r="T59" s="49">
        <f>Calculations!M29</f>
        <v>4.6095782425367299E-2</v>
      </c>
      <c r="U59" s="49">
        <f>Calculations!Q29</f>
        <v>1.4675362608795013</v>
      </c>
      <c r="V59" s="31">
        <f>Calculations!AA29</f>
        <v>0</v>
      </c>
      <c r="W59" s="31">
        <f>Calculations!AB29</f>
        <v>0</v>
      </c>
      <c r="X59" s="31">
        <f>Calculations!Y29</f>
        <v>0</v>
      </c>
      <c r="Y59" s="31">
        <f>Calculations!Z29</f>
        <v>0</v>
      </c>
      <c r="Z59" s="31">
        <f>Calculations!AC29</f>
        <v>4.8416389451303901E-2</v>
      </c>
      <c r="AA59" s="31">
        <f>Calculations!AD29</f>
        <v>1.5414166633507598</v>
      </c>
      <c r="AB59" s="31">
        <f>Calculations!AF29</f>
        <v>0</v>
      </c>
      <c r="AC59" s="31">
        <f>Calculations!AG29</f>
        <v>0</v>
      </c>
      <c r="AD59" s="31" t="s">
        <v>72</v>
      </c>
      <c r="AE59" s="33" t="s">
        <v>62</v>
      </c>
      <c r="AF59" s="21" t="s">
        <v>52</v>
      </c>
      <c r="AG59" s="20" t="s">
        <v>63</v>
      </c>
      <c r="AH59" s="26" t="s">
        <v>73</v>
      </c>
      <c r="AI59" s="26" t="s">
        <v>74</v>
      </c>
      <c r="AJ59" s="26" t="s">
        <v>122</v>
      </c>
      <c r="AK59" s="50" t="s">
        <v>123</v>
      </c>
    </row>
    <row r="60" spans="2:37" ht="76.5" x14ac:dyDescent="0.2">
      <c r="B60" s="29" t="str">
        <f>Calculations!A30</f>
        <v>02/24/009</v>
      </c>
      <c r="C60" s="20" t="str">
        <f>Calculations!B30</f>
        <v>Land West of A10</v>
      </c>
      <c r="D60" s="11" t="str">
        <f>Calculations!C30</f>
        <v>Leisure</v>
      </c>
      <c r="E60" s="49">
        <f>Calculations!D30</f>
        <v>26.302997282802799</v>
      </c>
      <c r="F60" s="49">
        <f>Calculations!H30</f>
        <v>18.788831651148463</v>
      </c>
      <c r="G60" s="49">
        <f>Calculations!L30</f>
        <v>71.432283739894601</v>
      </c>
      <c r="H60" s="49">
        <f>Calculations!G30</f>
        <v>5.6242093645682498</v>
      </c>
      <c r="I60" s="49">
        <f>Calculations!K30</f>
        <v>21.382389634528163</v>
      </c>
      <c r="J60" s="49">
        <f>Calculations!F30</f>
        <v>0.84904792409795704</v>
      </c>
      <c r="K60" s="49">
        <f>Calculations!J30</f>
        <v>3.2279512291668535</v>
      </c>
      <c r="L60" s="49">
        <f>Calculations!E30</f>
        <v>1.0409083429881301</v>
      </c>
      <c r="M60" s="49">
        <f>Calculations!I30</f>
        <v>3.9573753964103848</v>
      </c>
      <c r="N60" s="49">
        <f>Calculations!P30</f>
        <v>25.606051014009889</v>
      </c>
      <c r="O60" s="49">
        <f>Calculations!T30</f>
        <v>97.350316158650926</v>
      </c>
      <c r="P60" s="49">
        <f>Calculations!O30</f>
        <v>0.328244203542508</v>
      </c>
      <c r="Q60" s="49">
        <f>Calculations!S30</f>
        <v>1.2479345985300232</v>
      </c>
      <c r="R60" s="49">
        <f>Calculations!N30</f>
        <v>9.0558132004312897E-2</v>
      </c>
      <c r="S60" s="49">
        <f>Calculations!R30</f>
        <v>0.3442882612603273</v>
      </c>
      <c r="T60" s="49">
        <f>Calculations!M30</f>
        <v>0.27814393324608899</v>
      </c>
      <c r="U60" s="49">
        <f>Calculations!Q30</f>
        <v>1.0574609815587164</v>
      </c>
      <c r="V60" s="31">
        <f>Calculations!AA30</f>
        <v>1.637</v>
      </c>
      <c r="W60" s="31">
        <f>Calculations!AB30</f>
        <v>6.2236253245187738</v>
      </c>
      <c r="X60" s="31">
        <f>Calculations!Y30</f>
        <v>0.77794678991558397</v>
      </c>
      <c r="Y60" s="31">
        <f>Calculations!Z30</f>
        <v>2.9576355179271321</v>
      </c>
      <c r="Z60" s="31">
        <f>Calculations!AC30</f>
        <v>0.14908780046459</v>
      </c>
      <c r="AA60" s="31">
        <f>Calculations!AD30</f>
        <v>0.56680916954686866</v>
      </c>
      <c r="AB60" s="31">
        <f>Calculations!AF30</f>
        <v>0</v>
      </c>
      <c r="AC60" s="31">
        <f>Calculations!AG30</f>
        <v>0</v>
      </c>
      <c r="AD60" s="31" t="s">
        <v>50</v>
      </c>
      <c r="AE60" s="33" t="s">
        <v>67</v>
      </c>
      <c r="AF60" s="21" t="s">
        <v>79</v>
      </c>
      <c r="AG60" s="20" t="s">
        <v>53</v>
      </c>
      <c r="AH60" s="26" t="s">
        <v>54</v>
      </c>
      <c r="AI60" s="26" t="s">
        <v>93</v>
      </c>
      <c r="AJ60" s="26" t="s">
        <v>124</v>
      </c>
      <c r="AK60" s="26" t="s">
        <v>125</v>
      </c>
    </row>
    <row r="61" spans="2:37" ht="63.75" x14ac:dyDescent="0.2">
      <c r="B61" s="29" t="str">
        <f>Calculations!A31</f>
        <v>02/24/010</v>
      </c>
      <c r="C61" s="20" t="str">
        <f>Calculations!B31</f>
        <v>Land Off London Road And Owles Lane</v>
      </c>
      <c r="D61" s="11" t="str">
        <f>Calculations!C31</f>
        <v>Residential</v>
      </c>
      <c r="E61" s="49">
        <f>Calculations!D31</f>
        <v>3.1908585804333902</v>
      </c>
      <c r="F61" s="49">
        <f>Calculations!H31</f>
        <v>3.1908585804333902</v>
      </c>
      <c r="G61" s="49">
        <f>Calculations!L31</f>
        <v>100</v>
      </c>
      <c r="H61" s="49">
        <f>Calculations!G31</f>
        <v>0</v>
      </c>
      <c r="I61" s="49">
        <f>Calculations!K31</f>
        <v>0</v>
      </c>
      <c r="J61" s="49">
        <f>Calculations!F31</f>
        <v>0</v>
      </c>
      <c r="K61" s="49">
        <f>Calculations!J31</f>
        <v>0</v>
      </c>
      <c r="L61" s="49">
        <f>Calculations!E31</f>
        <v>0</v>
      </c>
      <c r="M61" s="49">
        <f>Calculations!I31</f>
        <v>0</v>
      </c>
      <c r="N61" s="49">
        <f>Calculations!P31</f>
        <v>3.1766235033708266</v>
      </c>
      <c r="O61" s="49">
        <f>Calculations!T31</f>
        <v>99.553879411959699</v>
      </c>
      <c r="P61" s="49">
        <f>Calculations!O31</f>
        <v>6.3702334457193498E-3</v>
      </c>
      <c r="Q61" s="49">
        <f>Calculations!S31</f>
        <v>0.19964010579416308</v>
      </c>
      <c r="R61" s="49">
        <f>Calculations!N31</f>
        <v>7.8648436168441502E-3</v>
      </c>
      <c r="S61" s="49">
        <f>Calculations!R31</f>
        <v>0.24648048224612723</v>
      </c>
      <c r="T61" s="49">
        <f>Calculations!M31</f>
        <v>0</v>
      </c>
      <c r="U61" s="49">
        <f>Calculations!Q31</f>
        <v>0</v>
      </c>
      <c r="V61" s="31">
        <f>Calculations!AA31</f>
        <v>0</v>
      </c>
      <c r="W61" s="31">
        <f>Calculations!AB31</f>
        <v>0</v>
      </c>
      <c r="X61" s="31">
        <f>Calculations!Y31</f>
        <v>0</v>
      </c>
      <c r="Y61" s="31">
        <f>Calculations!Z31</f>
        <v>0</v>
      </c>
      <c r="Z61" s="31">
        <f>Calculations!AC31</f>
        <v>4.3695557354891199E-3</v>
      </c>
      <c r="AA61" s="31">
        <f>Calculations!AD31</f>
        <v>0.13693981182004111</v>
      </c>
      <c r="AB61" s="31">
        <f>Calculations!AF31</f>
        <v>0</v>
      </c>
      <c r="AC61" s="31">
        <f>Calculations!AG31</f>
        <v>0</v>
      </c>
      <c r="AD61" s="31" t="s">
        <v>72</v>
      </c>
      <c r="AE61" s="33" t="s">
        <v>58</v>
      </c>
      <c r="AF61" s="21" t="s">
        <v>52</v>
      </c>
      <c r="AG61" s="20" t="s">
        <v>63</v>
      </c>
      <c r="AH61" s="26" t="s">
        <v>108</v>
      </c>
      <c r="AI61" s="26" t="s">
        <v>74</v>
      </c>
      <c r="AJ61" s="26" t="s">
        <v>126</v>
      </c>
      <c r="AK61" s="26" t="s">
        <v>885</v>
      </c>
    </row>
    <row r="62" spans="2:37" ht="63.75" x14ac:dyDescent="0.2">
      <c r="B62" s="29" t="str">
        <f>Calculations!A32</f>
        <v>02/24/011</v>
      </c>
      <c r="C62" s="20" t="str">
        <f>Calculations!B32</f>
        <v>Land Adjoining Arcadia</v>
      </c>
      <c r="D62" s="11" t="str">
        <f>Calculations!C32</f>
        <v>Residential</v>
      </c>
      <c r="E62" s="49">
        <f>Calculations!D32</f>
        <v>0.69046316211707803</v>
      </c>
      <c r="F62" s="49">
        <f>Calculations!H32</f>
        <v>0.54303678015678858</v>
      </c>
      <c r="G62" s="49">
        <f>Calculations!L32</f>
        <v>78.648190077475675</v>
      </c>
      <c r="H62" s="49">
        <f>Calculations!G32</f>
        <v>0.147137653941945</v>
      </c>
      <c r="I62" s="49">
        <f>Calculations!K32</f>
        <v>21.309993351534615</v>
      </c>
      <c r="J62" s="49">
        <f>Calculations!F32</f>
        <v>2.8872801834440898E-4</v>
      </c>
      <c r="K62" s="49">
        <f>Calculations!J32</f>
        <v>4.1816570989699084E-2</v>
      </c>
      <c r="L62" s="49">
        <f>Calculations!E32</f>
        <v>0</v>
      </c>
      <c r="M62" s="49">
        <f>Calculations!I32</f>
        <v>0</v>
      </c>
      <c r="N62" s="49">
        <f>Calculations!P32</f>
        <v>0.69046316211707803</v>
      </c>
      <c r="O62" s="49">
        <f>Calculations!T32</f>
        <v>100</v>
      </c>
      <c r="P62" s="49">
        <f>Calculations!O32</f>
        <v>0</v>
      </c>
      <c r="Q62" s="49">
        <f>Calculations!S32</f>
        <v>0</v>
      </c>
      <c r="R62" s="49">
        <f>Calculations!N32</f>
        <v>0</v>
      </c>
      <c r="S62" s="49">
        <f>Calculations!R32</f>
        <v>0</v>
      </c>
      <c r="T62" s="49">
        <f>Calculations!M32</f>
        <v>0</v>
      </c>
      <c r="U62" s="49">
        <f>Calculations!Q32</f>
        <v>0</v>
      </c>
      <c r="V62" s="31">
        <f>Calculations!AA32</f>
        <v>0</v>
      </c>
      <c r="W62" s="31">
        <f>Calculations!AB32</f>
        <v>0</v>
      </c>
      <c r="X62" s="31">
        <f>Calculations!Y32</f>
        <v>1.7813577386550599E-4</v>
      </c>
      <c r="Y62" s="31">
        <f>Calculations!Z32</f>
        <v>2.579946094724464E-2</v>
      </c>
      <c r="Z62" s="31">
        <f>Calculations!AC32</f>
        <v>0</v>
      </c>
      <c r="AA62" s="31">
        <f>Calculations!AD32</f>
        <v>0</v>
      </c>
      <c r="AB62" s="31">
        <f>Calculations!AF32</f>
        <v>0</v>
      </c>
      <c r="AC62" s="31">
        <f>Calculations!AG32</f>
        <v>0</v>
      </c>
      <c r="AD62" s="31" t="s">
        <v>50</v>
      </c>
      <c r="AE62" s="33" t="s">
        <v>67</v>
      </c>
      <c r="AF62" s="21" t="s">
        <v>52</v>
      </c>
      <c r="AG62" s="20" t="s">
        <v>63</v>
      </c>
      <c r="AH62" s="26" t="s">
        <v>127</v>
      </c>
      <c r="AI62" s="26" t="s">
        <v>128</v>
      </c>
      <c r="AJ62" s="26" t="s">
        <v>129</v>
      </c>
      <c r="AK62" s="26" t="s">
        <v>130</v>
      </c>
    </row>
    <row r="63" spans="2:37" ht="63.75" x14ac:dyDescent="0.2">
      <c r="B63" s="29" t="str">
        <f>Calculations!A33</f>
        <v>02/24/012</v>
      </c>
      <c r="C63" s="20" t="str">
        <f>Calculations!B33</f>
        <v>Land West Of Buntingford</v>
      </c>
      <c r="D63" s="11" t="str">
        <f>Calculations!C33</f>
        <v>Employment</v>
      </c>
      <c r="E63" s="49">
        <f>Calculations!D33</f>
        <v>13.359851374781501</v>
      </c>
      <c r="F63" s="49">
        <f>Calculations!H33</f>
        <v>13.359851374781501</v>
      </c>
      <c r="G63" s="49">
        <f>Calculations!L33</f>
        <v>100</v>
      </c>
      <c r="H63" s="49">
        <f>Calculations!G33</f>
        <v>0</v>
      </c>
      <c r="I63" s="49">
        <f>Calculations!K33</f>
        <v>0</v>
      </c>
      <c r="J63" s="49">
        <f>Calculations!F33</f>
        <v>0</v>
      </c>
      <c r="K63" s="49">
        <f>Calculations!J33</f>
        <v>0</v>
      </c>
      <c r="L63" s="49">
        <f>Calculations!E33</f>
        <v>0</v>
      </c>
      <c r="M63" s="49">
        <f>Calculations!I33</f>
        <v>0</v>
      </c>
      <c r="N63" s="49">
        <f>Calculations!P33</f>
        <v>13.242063722187234</v>
      </c>
      <c r="O63" s="49">
        <f>Calculations!T33</f>
        <v>99.118346085671234</v>
      </c>
      <c r="P63" s="49">
        <f>Calculations!O33</f>
        <v>4.81166226238521E-2</v>
      </c>
      <c r="Q63" s="49">
        <f>Calculations!S33</f>
        <v>0.36015836758991671</v>
      </c>
      <c r="R63" s="49">
        <f>Calculations!N33</f>
        <v>4.5943092401340903E-2</v>
      </c>
      <c r="S63" s="49">
        <f>Calculations!R33</f>
        <v>0.34388924781053032</v>
      </c>
      <c r="T63" s="49">
        <f>Calculations!M33</f>
        <v>2.3727937569074101E-2</v>
      </c>
      <c r="U63" s="49">
        <f>Calculations!Q33</f>
        <v>0.177606298928323</v>
      </c>
      <c r="V63" s="31">
        <f>Calculations!AA33</f>
        <v>0</v>
      </c>
      <c r="W63" s="31">
        <f>Calculations!AB33</f>
        <v>0</v>
      </c>
      <c r="X63" s="31">
        <f>Calculations!Y33</f>
        <v>0</v>
      </c>
      <c r="Y63" s="31">
        <f>Calculations!Z33</f>
        <v>0</v>
      </c>
      <c r="Z63" s="31">
        <f>Calculations!AC33</f>
        <v>3.3487675426181501E-2</v>
      </c>
      <c r="AA63" s="31">
        <f>Calculations!AD33</f>
        <v>0.25065904168210995</v>
      </c>
      <c r="AB63" s="31">
        <f>Calculations!AF33</f>
        <v>0</v>
      </c>
      <c r="AC63" s="31">
        <f>Calculations!AG33</f>
        <v>0</v>
      </c>
      <c r="AD63" s="31" t="s">
        <v>72</v>
      </c>
      <c r="AE63" s="33" t="s">
        <v>51</v>
      </c>
      <c r="AF63" s="21" t="s">
        <v>79</v>
      </c>
      <c r="AG63" s="20" t="s">
        <v>63</v>
      </c>
      <c r="AH63" s="26" t="s">
        <v>88</v>
      </c>
      <c r="AI63" s="26" t="s">
        <v>74</v>
      </c>
      <c r="AJ63" s="26" t="s">
        <v>131</v>
      </c>
      <c r="AK63" s="26" t="s">
        <v>99</v>
      </c>
    </row>
    <row r="64" spans="2:37" ht="108" customHeight="1" x14ac:dyDescent="0.2">
      <c r="B64" s="29" t="str">
        <f>Calculations!A34</f>
        <v>02/24/013</v>
      </c>
      <c r="C64" s="20" t="str">
        <f>Calculations!B34</f>
        <v>Land West Of Buntingford</v>
      </c>
      <c r="D64" s="11" t="str">
        <f>Calculations!C34</f>
        <v>Residential</v>
      </c>
      <c r="E64" s="49">
        <f>Calculations!D34</f>
        <v>47.822413415310201</v>
      </c>
      <c r="F64" s="49">
        <f>Calculations!H34</f>
        <v>47.822413415310201</v>
      </c>
      <c r="G64" s="49">
        <f>Calculations!L34</f>
        <v>100</v>
      </c>
      <c r="H64" s="49">
        <f>Calculations!G34</f>
        <v>0</v>
      </c>
      <c r="I64" s="49">
        <f>Calculations!K34</f>
        <v>0</v>
      </c>
      <c r="J64" s="49">
        <f>Calculations!F34</f>
        <v>0</v>
      </c>
      <c r="K64" s="49">
        <f>Calculations!J34</f>
        <v>0</v>
      </c>
      <c r="L64" s="49">
        <f>Calculations!E34</f>
        <v>0</v>
      </c>
      <c r="M64" s="49">
        <f>Calculations!I34</f>
        <v>0</v>
      </c>
      <c r="N64" s="49">
        <f>Calculations!P34</f>
        <v>44.518908214055536</v>
      </c>
      <c r="O64" s="49">
        <f>Calculations!T34</f>
        <v>93.09214034731869</v>
      </c>
      <c r="P64" s="49">
        <f>Calculations!O34</f>
        <v>1.66961159009464</v>
      </c>
      <c r="Q64" s="49">
        <f>Calculations!S34</f>
        <v>3.4912742182102399</v>
      </c>
      <c r="R64" s="49">
        <f>Calculations!N34</f>
        <v>0.75098251778490599</v>
      </c>
      <c r="S64" s="49">
        <f>Calculations!R34</f>
        <v>1.5703567932949223</v>
      </c>
      <c r="T64" s="49">
        <f>Calculations!M34</f>
        <v>0.88291109337511697</v>
      </c>
      <c r="U64" s="49">
        <f>Calculations!Q34</f>
        <v>1.8462286411761386</v>
      </c>
      <c r="V64" s="31">
        <f>Calculations!AA34</f>
        <v>0</v>
      </c>
      <c r="W64" s="31">
        <f>Calculations!AB34</f>
        <v>0</v>
      </c>
      <c r="X64" s="31">
        <f>Calculations!Y34</f>
        <v>0</v>
      </c>
      <c r="Y64" s="31">
        <f>Calculations!Z34</f>
        <v>0</v>
      </c>
      <c r="Z64" s="31">
        <f>Calculations!AC34</f>
        <v>0.882559415838437</v>
      </c>
      <c r="AA64" s="31">
        <f>Calculations!AD34</f>
        <v>1.8454932589326165</v>
      </c>
      <c r="AB64" s="31">
        <f>Calculations!AF34</f>
        <v>0</v>
      </c>
      <c r="AC64" s="31">
        <f>Calculations!AG34</f>
        <v>0</v>
      </c>
      <c r="AD64" s="31" t="s">
        <v>77</v>
      </c>
      <c r="AE64" s="33" t="s">
        <v>67</v>
      </c>
      <c r="AF64" s="21" t="s">
        <v>52</v>
      </c>
      <c r="AG64" s="20" t="s">
        <v>63</v>
      </c>
      <c r="AH64" s="26" t="s">
        <v>88</v>
      </c>
      <c r="AI64" s="26" t="s">
        <v>74</v>
      </c>
      <c r="AJ64" s="26" t="s">
        <v>132</v>
      </c>
      <c r="AK64" s="26" t="s">
        <v>133</v>
      </c>
    </row>
    <row r="65" spans="2:37" ht="63.75" x14ac:dyDescent="0.2">
      <c r="B65" s="64" t="str">
        <f>Calculations!A35</f>
        <v>02/24/014</v>
      </c>
      <c r="C65" s="65" t="str">
        <f>Calculations!B35</f>
        <v>Land West Of Buntingford</v>
      </c>
      <c r="D65" s="66" t="str">
        <f>Calculations!C35</f>
        <v>Residential</v>
      </c>
      <c r="E65" s="67">
        <f>Calculations!D35</f>
        <v>62.358595281498602</v>
      </c>
      <c r="F65" s="67">
        <f>Calculations!H35</f>
        <v>62.355330452649206</v>
      </c>
      <c r="G65" s="67">
        <f>Calculations!L35</f>
        <v>99.994764428488708</v>
      </c>
      <c r="H65" s="67">
        <f>Calculations!G35</f>
        <v>1.36240354758047E-3</v>
      </c>
      <c r="I65" s="67">
        <f>Calculations!K35</f>
        <v>2.184788707042422E-3</v>
      </c>
      <c r="J65" s="67">
        <f>Calculations!F35</f>
        <v>1.90242530181712E-3</v>
      </c>
      <c r="K65" s="67">
        <f>Calculations!J35</f>
        <v>3.0507828042456845E-3</v>
      </c>
      <c r="L65" s="67">
        <f>Calculations!E35</f>
        <v>0</v>
      </c>
      <c r="M65" s="67">
        <f>Calculations!I35</f>
        <v>0</v>
      </c>
      <c r="N65" s="67">
        <f>Calculations!P35</f>
        <v>58.860240846352767</v>
      </c>
      <c r="O65" s="67">
        <f>Calculations!T35</f>
        <v>94.389940281121483</v>
      </c>
      <c r="P65" s="67">
        <f>Calculations!O35</f>
        <v>1.80637552170931</v>
      </c>
      <c r="Q65" s="67">
        <f>Calculations!S35</f>
        <v>2.8967546711964665</v>
      </c>
      <c r="R65" s="67">
        <f>Calculations!N35</f>
        <v>0.80267327490642704</v>
      </c>
      <c r="S65" s="67">
        <f>Calculations!R35</f>
        <v>1.2871894744950663</v>
      </c>
      <c r="T65" s="67">
        <f>Calculations!M35</f>
        <v>0.88930563853010003</v>
      </c>
      <c r="U65" s="67">
        <f>Calculations!Q35</f>
        <v>1.4261155731869914</v>
      </c>
      <c r="V65" s="68">
        <f>Calculations!AA35</f>
        <v>0</v>
      </c>
      <c r="W65" s="68">
        <f>Calculations!AB35</f>
        <v>0</v>
      </c>
      <c r="X65" s="68">
        <f>Calculations!Y35</f>
        <v>3.1481712897075297E-4</v>
      </c>
      <c r="Y65" s="68">
        <f>Calculations!Z35</f>
        <v>5.0484961623912215E-4</v>
      </c>
      <c r="Z65" s="68">
        <f>Calculations!AC35</f>
        <v>0.954776570916121</v>
      </c>
      <c r="AA65" s="68">
        <f>Calculations!AD35</f>
        <v>1.531106604640591</v>
      </c>
      <c r="AB65" s="68">
        <f>Calculations!AF35</f>
        <v>0</v>
      </c>
      <c r="AC65" s="68">
        <f>Calculations!AG35</f>
        <v>0</v>
      </c>
      <c r="AD65" s="68" t="s">
        <v>50</v>
      </c>
      <c r="AE65" s="69" t="s">
        <v>67</v>
      </c>
      <c r="AF65" s="70" t="s">
        <v>52</v>
      </c>
      <c r="AG65" s="65" t="s">
        <v>63</v>
      </c>
      <c r="AH65" s="71" t="s">
        <v>127</v>
      </c>
      <c r="AI65" s="71" t="s">
        <v>134</v>
      </c>
      <c r="AJ65" s="71" t="s">
        <v>50</v>
      </c>
      <c r="AK65" s="65" t="s">
        <v>135</v>
      </c>
    </row>
    <row r="66" spans="2:37" ht="76.5" x14ac:dyDescent="0.2">
      <c r="B66" s="29" t="str">
        <f>Calculations!A36</f>
        <v>03/24/003</v>
      </c>
      <c r="C66" s="20" t="str">
        <f>Calculations!B36</f>
        <v>Hertford Telephone Exchange</v>
      </c>
      <c r="D66" s="11" t="str">
        <f>Calculations!C36</f>
        <v>Residential</v>
      </c>
      <c r="E66" s="49">
        <f>Calculations!D36</f>
        <v>0.57060225178198798</v>
      </c>
      <c r="F66" s="49">
        <f>Calculations!H36</f>
        <v>0.55671113320480003</v>
      </c>
      <c r="G66" s="49">
        <f>Calculations!L36</f>
        <v>97.565533866400628</v>
      </c>
      <c r="H66" s="49">
        <f>Calculations!G36</f>
        <v>0</v>
      </c>
      <c r="I66" s="49">
        <f>Calculations!K36</f>
        <v>0</v>
      </c>
      <c r="J66" s="49">
        <f>Calculations!F36</f>
        <v>1.2617250749230101E-3</v>
      </c>
      <c r="K66" s="49">
        <f>Calculations!J36</f>
        <v>0.22112164313804389</v>
      </c>
      <c r="L66" s="49">
        <f>Calculations!E36</f>
        <v>1.2629393502264901E-2</v>
      </c>
      <c r="M66" s="49">
        <f>Calculations!I36</f>
        <v>2.2133444904613273</v>
      </c>
      <c r="N66" s="49">
        <f>Calculations!P36</f>
        <v>0.47702111759207028</v>
      </c>
      <c r="O66" s="49">
        <f>Calculations!T36</f>
        <v>83.599585543578854</v>
      </c>
      <c r="P66" s="49">
        <f>Calculations!O36</f>
        <v>4.2386141285242401E-2</v>
      </c>
      <c r="Q66" s="49">
        <f>Calculations!S36</f>
        <v>7.4283165116980685</v>
      </c>
      <c r="R66" s="49">
        <f>Calculations!N36</f>
        <v>3.5164324060439303E-2</v>
      </c>
      <c r="S66" s="49">
        <f>Calculations!R36</f>
        <v>6.1626682948798912</v>
      </c>
      <c r="T66" s="49">
        <f>Calculations!M36</f>
        <v>1.6030668844235998E-2</v>
      </c>
      <c r="U66" s="49">
        <f>Calculations!Q36</f>
        <v>2.8094296498431786</v>
      </c>
      <c r="V66" s="31">
        <f>Calculations!AA36</f>
        <v>3.0000000000000001E-3</v>
      </c>
      <c r="W66" s="31">
        <f>Calculations!AB36</f>
        <v>0.52576028058617286</v>
      </c>
      <c r="X66" s="31">
        <f>Calculations!Y36</f>
        <v>1.2617252094059899E-3</v>
      </c>
      <c r="Y66" s="31">
        <f>Calculations!Z36</f>
        <v>0.22112166670664696</v>
      </c>
      <c r="Z66" s="31">
        <f>Calculations!AC36</f>
        <v>2.6716693784841799E-2</v>
      </c>
      <c r="AA66" s="31">
        <f>Calculations!AD36</f>
        <v>4.6821921402177606</v>
      </c>
      <c r="AB66" s="31">
        <f>Calculations!AF36</f>
        <v>0</v>
      </c>
      <c r="AC66" s="31">
        <f>Calculations!AG36</f>
        <v>0</v>
      </c>
      <c r="AD66" s="31" t="s">
        <v>50</v>
      </c>
      <c r="AE66" s="33" t="s">
        <v>62</v>
      </c>
      <c r="AF66" s="21" t="s">
        <v>52</v>
      </c>
      <c r="AG66" s="20" t="s">
        <v>53</v>
      </c>
      <c r="AH66" s="26" t="s">
        <v>59</v>
      </c>
      <c r="AI66" s="26" t="s">
        <v>93</v>
      </c>
      <c r="AJ66" s="26" t="s">
        <v>136</v>
      </c>
      <c r="AK66" s="26" t="s">
        <v>137</v>
      </c>
    </row>
    <row r="67" spans="2:37" ht="63.75" x14ac:dyDescent="0.2">
      <c r="B67" s="29" t="str">
        <f>Calculations!A37</f>
        <v>03/24/004</v>
      </c>
      <c r="C67" s="20" t="str">
        <f>Calculations!B37</f>
        <v>Hertford Areas 13C Land East Of Queens Road</v>
      </c>
      <c r="D67" s="11" t="str">
        <f>Calculations!C37</f>
        <v>Residential</v>
      </c>
      <c r="E67" s="49">
        <f>Calculations!D37</f>
        <v>1.9635428234554799</v>
      </c>
      <c r="F67" s="49">
        <f>Calculations!H37</f>
        <v>1.760205916183432</v>
      </c>
      <c r="G67" s="49">
        <f>Calculations!L37</f>
        <v>89.644386420143789</v>
      </c>
      <c r="H67" s="49">
        <f>Calculations!G37</f>
        <v>4.0712237989467298E-2</v>
      </c>
      <c r="I67" s="49">
        <f>Calculations!K37</f>
        <v>2.0734071853763361</v>
      </c>
      <c r="J67" s="49">
        <f>Calculations!F37</f>
        <v>3.4729979531513501E-2</v>
      </c>
      <c r="K67" s="49">
        <f>Calculations!J37</f>
        <v>1.7687406211184649</v>
      </c>
      <c r="L67" s="49">
        <f>Calculations!E37</f>
        <v>0.12789468975106699</v>
      </c>
      <c r="M67" s="49">
        <f>Calculations!I37</f>
        <v>6.5134657733614123</v>
      </c>
      <c r="N67" s="49">
        <f>Calculations!P37</f>
        <v>1.9497307445351881</v>
      </c>
      <c r="O67" s="49">
        <f>Calculations!T37</f>
        <v>99.296573583458454</v>
      </c>
      <c r="P67" s="49">
        <f>Calculations!O37</f>
        <v>1.38120789202919E-2</v>
      </c>
      <c r="Q67" s="49">
        <f>Calculations!S37</f>
        <v>0.70342641654156246</v>
      </c>
      <c r="R67" s="49">
        <f>Calculations!N37</f>
        <v>0</v>
      </c>
      <c r="S67" s="49">
        <f>Calculations!R37</f>
        <v>0</v>
      </c>
      <c r="T67" s="49">
        <f>Calculations!M37</f>
        <v>0</v>
      </c>
      <c r="U67" s="49">
        <f>Calculations!Q37</f>
        <v>0</v>
      </c>
      <c r="V67" s="31">
        <f>Calculations!AA37</f>
        <v>8.0000000000000002E-3</v>
      </c>
      <c r="W67" s="31">
        <f>Calculations!AB37</f>
        <v>0.4074268156739993</v>
      </c>
      <c r="X67" s="31">
        <f>Calculations!Y37</f>
        <v>2.1487517340524901E-2</v>
      </c>
      <c r="Y67" s="31">
        <f>Calculations!Z37</f>
        <v>1.0943238458487379</v>
      </c>
      <c r="Z67" s="31">
        <f>Calculations!AC37</f>
        <v>0</v>
      </c>
      <c r="AA67" s="31">
        <f>Calculations!AD37</f>
        <v>0</v>
      </c>
      <c r="AB67" s="31">
        <f>Calculations!AF37</f>
        <v>0</v>
      </c>
      <c r="AC67" s="31">
        <f>Calculations!AG37</f>
        <v>0</v>
      </c>
      <c r="AD67" s="31" t="s">
        <v>50</v>
      </c>
      <c r="AE67" s="33" t="s">
        <v>62</v>
      </c>
      <c r="AF67" s="21" t="s">
        <v>52</v>
      </c>
      <c r="AG67" s="20" t="s">
        <v>53</v>
      </c>
      <c r="AH67" s="26" t="s">
        <v>59</v>
      </c>
      <c r="AI67" s="26" t="s">
        <v>93</v>
      </c>
      <c r="AJ67" s="26" t="s">
        <v>138</v>
      </c>
      <c r="AK67" s="26" t="s">
        <v>139</v>
      </c>
    </row>
    <row r="68" spans="2:37" ht="74.25" customHeight="1" x14ac:dyDescent="0.2">
      <c r="B68" s="29" t="str">
        <f>Calculations!A38</f>
        <v>03/24/005</v>
      </c>
      <c r="C68" s="20" t="str">
        <f>Calculations!B38</f>
        <v>Dunkirks Farm</v>
      </c>
      <c r="D68" s="11" t="str">
        <f>Calculations!C38</f>
        <v>Residential</v>
      </c>
      <c r="E68" s="49">
        <f>Calculations!D38</f>
        <v>14.3876437381732</v>
      </c>
      <c r="F68" s="49">
        <f>Calculations!H38</f>
        <v>14.344867716453871</v>
      </c>
      <c r="G68" s="49">
        <f>Calculations!L38</f>
        <v>99.70268917900826</v>
      </c>
      <c r="H68" s="49">
        <f>Calculations!G38</f>
        <v>1.8106256497732801E-3</v>
      </c>
      <c r="I68" s="49">
        <f>Calculations!K38</f>
        <v>1.2584587738778521E-2</v>
      </c>
      <c r="J68" s="49">
        <f>Calculations!F38</f>
        <v>1.58538682619109E-4</v>
      </c>
      <c r="K68" s="49">
        <f>Calculations!J38</f>
        <v>1.1019085925687417E-3</v>
      </c>
      <c r="L68" s="49">
        <f>Calculations!E38</f>
        <v>4.0806857386935701E-2</v>
      </c>
      <c r="M68" s="49">
        <f>Calculations!I38</f>
        <v>0.28362432466038356</v>
      </c>
      <c r="N68" s="49">
        <f>Calculations!P38</f>
        <v>14.186433563169487</v>
      </c>
      <c r="O68" s="49">
        <f>Calculations!T38</f>
        <v>98.601507108006416</v>
      </c>
      <c r="P68" s="49">
        <f>Calculations!O38</f>
        <v>0.10139521088282701</v>
      </c>
      <c r="Q68" s="49">
        <f>Calculations!S38</f>
        <v>0.70473812618674947</v>
      </c>
      <c r="R68" s="49">
        <f>Calculations!N38</f>
        <v>3.1739320180480902E-2</v>
      </c>
      <c r="S68" s="49">
        <f>Calculations!R38</f>
        <v>0.22060123782652719</v>
      </c>
      <c r="T68" s="49">
        <f>Calculations!M38</f>
        <v>6.8075643940405203E-2</v>
      </c>
      <c r="U68" s="49">
        <f>Calculations!Q38</f>
        <v>0.47315352798031385</v>
      </c>
      <c r="V68" s="31">
        <f>Calculations!AA38</f>
        <v>0</v>
      </c>
      <c r="W68" s="31">
        <f>Calculations!AB38</f>
        <v>0</v>
      </c>
      <c r="X68" s="31">
        <f>Calculations!Y38</f>
        <v>0</v>
      </c>
      <c r="Y68" s="31">
        <f>Calculations!Z38</f>
        <v>0</v>
      </c>
      <c r="Z68" s="31">
        <f>Calculations!AC38</f>
        <v>6.4498912398293098E-2</v>
      </c>
      <c r="AA68" s="31">
        <f>Calculations!AD38</f>
        <v>0.4482937829991232</v>
      </c>
      <c r="AB68" s="31">
        <f>Calculations!AF38</f>
        <v>0</v>
      </c>
      <c r="AC68" s="31">
        <f>Calculations!AG38</f>
        <v>0</v>
      </c>
      <c r="AD68" s="31" t="s">
        <v>50</v>
      </c>
      <c r="AE68" s="33" t="s">
        <v>67</v>
      </c>
      <c r="AF68" s="21" t="s">
        <v>52</v>
      </c>
      <c r="AG68" s="20" t="s">
        <v>53</v>
      </c>
      <c r="AH68" s="26" t="s">
        <v>54</v>
      </c>
      <c r="AI68" s="26" t="s">
        <v>93</v>
      </c>
      <c r="AJ68" s="26" t="s">
        <v>886</v>
      </c>
      <c r="AK68" s="26" t="s">
        <v>887</v>
      </c>
    </row>
    <row r="69" spans="2:37" ht="102" x14ac:dyDescent="0.2">
      <c r="B69" s="29" t="str">
        <f>Calculations!A39</f>
        <v>03/24/006</v>
      </c>
      <c r="C69" s="20" t="str">
        <f>Calculations!B39</f>
        <v>Mead Lane</v>
      </c>
      <c r="D69" s="11" t="str">
        <f>Calculations!C39</f>
        <v>Residential</v>
      </c>
      <c r="E69" s="49">
        <f>Calculations!D39</f>
        <v>0.91996832773406001</v>
      </c>
      <c r="F69" s="49">
        <f>Calculations!H39</f>
        <v>0.68138401454295405</v>
      </c>
      <c r="G69" s="49">
        <f>Calculations!L39</f>
        <v>74.066029666613176</v>
      </c>
      <c r="H69" s="49">
        <f>Calculations!G39</f>
        <v>4.3980912242235999E-2</v>
      </c>
      <c r="I69" s="49">
        <f>Calculations!K39</f>
        <v>4.7806985214984259</v>
      </c>
      <c r="J69" s="49">
        <f>Calculations!F39</f>
        <v>0</v>
      </c>
      <c r="K69" s="49">
        <f>Calculations!J39</f>
        <v>0</v>
      </c>
      <c r="L69" s="49">
        <f>Calculations!E39</f>
        <v>0.19460340094886999</v>
      </c>
      <c r="M69" s="49">
        <f>Calculations!I39</f>
        <v>21.153271811888398</v>
      </c>
      <c r="N69" s="49">
        <f>Calculations!P39</f>
        <v>0.89627848763099416</v>
      </c>
      <c r="O69" s="49">
        <f>Calculations!T39</f>
        <v>97.424928729729714</v>
      </c>
      <c r="P69" s="49">
        <f>Calculations!O39</f>
        <v>1.69358387366111E-2</v>
      </c>
      <c r="Q69" s="49">
        <f>Calculations!S39</f>
        <v>1.8409154126343825</v>
      </c>
      <c r="R69" s="49">
        <f>Calculations!N39</f>
        <v>3.8215712407982201E-3</v>
      </c>
      <c r="S69" s="49">
        <f>Calculations!R39</f>
        <v>0.41540247914958023</v>
      </c>
      <c r="T69" s="49">
        <f>Calculations!M39</f>
        <v>2.9324301256565301E-3</v>
      </c>
      <c r="U69" s="49">
        <f>Calculations!Q39</f>
        <v>0.31875337848633228</v>
      </c>
      <c r="V69" s="31">
        <f>Calculations!AA39</f>
        <v>1E-3</v>
      </c>
      <c r="W69" s="31">
        <f>Calculations!AB39</f>
        <v>0.10869939430013455</v>
      </c>
      <c r="X69" s="31">
        <f>Calculations!Y39</f>
        <v>0</v>
      </c>
      <c r="Y69" s="31">
        <f>Calculations!Z39</f>
        <v>0</v>
      </c>
      <c r="Z69" s="31">
        <f>Calculations!AC39</f>
        <v>1.2324495730162E-2</v>
      </c>
      <c r="AA69" s="31">
        <f>Calculations!AD39</f>
        <v>1.3396652209232041</v>
      </c>
      <c r="AB69" s="31">
        <f>Calculations!AF39</f>
        <v>3.9067702407191903E-5</v>
      </c>
      <c r="AC69" s="31">
        <f>Calculations!AG39</f>
        <v>4.2466355883596686E-3</v>
      </c>
      <c r="AD69" s="31" t="s">
        <v>50</v>
      </c>
      <c r="AE69" s="33" t="s">
        <v>67</v>
      </c>
      <c r="AF69" s="21" t="s">
        <v>52</v>
      </c>
      <c r="AG69" s="20" t="s">
        <v>53</v>
      </c>
      <c r="AH69" s="26" t="s">
        <v>140</v>
      </c>
      <c r="AI69" s="26" t="s">
        <v>93</v>
      </c>
      <c r="AJ69" s="77" t="s">
        <v>888</v>
      </c>
      <c r="AK69" s="26" t="s">
        <v>887</v>
      </c>
    </row>
    <row r="70" spans="2:37" ht="63.75" x14ac:dyDescent="0.2">
      <c r="B70" s="29" t="str">
        <f>Calculations!A40</f>
        <v>03/24/007</v>
      </c>
      <c r="C70" s="20" t="str">
        <f>Calculations!B40</f>
        <v>Land adjacent to Woodville Place and Molewood RoadMolewood Road</v>
      </c>
      <c r="D70" s="11" t="str">
        <f>Calculations!C40</f>
        <v>Residential</v>
      </c>
      <c r="E70" s="49">
        <f>Calculations!D40</f>
        <v>0.50815248294966298</v>
      </c>
      <c r="F70" s="49">
        <f>Calculations!H40</f>
        <v>0.46074729098854839</v>
      </c>
      <c r="G70" s="49">
        <f>Calculations!L40</f>
        <v>90.671069501433394</v>
      </c>
      <c r="H70" s="49">
        <f>Calculations!G40</f>
        <v>0</v>
      </c>
      <c r="I70" s="49">
        <f>Calculations!K40</f>
        <v>0</v>
      </c>
      <c r="J70" s="49">
        <f>Calculations!F40</f>
        <v>6.7132878216307201E-3</v>
      </c>
      <c r="K70" s="49">
        <f>Calculations!J40</f>
        <v>1.3211167999538695</v>
      </c>
      <c r="L70" s="49">
        <f>Calculations!E40</f>
        <v>4.0691904139483898E-2</v>
      </c>
      <c r="M70" s="49">
        <f>Calculations!I40</f>
        <v>8.0078136986127433</v>
      </c>
      <c r="N70" s="49">
        <f>Calculations!P40</f>
        <v>0.50733614265352955</v>
      </c>
      <c r="O70" s="49">
        <f>Calculations!T40</f>
        <v>99.83935131215047</v>
      </c>
      <c r="P70" s="49">
        <f>Calculations!O40</f>
        <v>8.1634029613342099E-4</v>
      </c>
      <c r="Q70" s="49">
        <f>Calculations!S40</f>
        <v>0.16064868784952621</v>
      </c>
      <c r="R70" s="49">
        <f>Calculations!N40</f>
        <v>0</v>
      </c>
      <c r="S70" s="49">
        <f>Calculations!R40</f>
        <v>0</v>
      </c>
      <c r="T70" s="49">
        <f>Calculations!M40</f>
        <v>0</v>
      </c>
      <c r="U70" s="49">
        <f>Calculations!Q40</f>
        <v>0</v>
      </c>
      <c r="V70" s="31">
        <f>Calculations!AA40</f>
        <v>0</v>
      </c>
      <c r="W70" s="31">
        <f>Calculations!AB40</f>
        <v>0</v>
      </c>
      <c r="X70" s="31">
        <f>Calculations!Y40</f>
        <v>0</v>
      </c>
      <c r="Y70" s="31">
        <f>Calculations!Z40</f>
        <v>0</v>
      </c>
      <c r="Z70" s="31">
        <f>Calculations!AC40</f>
        <v>0</v>
      </c>
      <c r="AA70" s="31">
        <f>Calculations!AD40</f>
        <v>0</v>
      </c>
      <c r="AB70" s="31">
        <f>Calculations!AF40</f>
        <v>0</v>
      </c>
      <c r="AC70" s="31">
        <f>Calculations!AG40</f>
        <v>0</v>
      </c>
      <c r="AD70" s="31" t="s">
        <v>50</v>
      </c>
      <c r="AE70" s="33" t="s">
        <v>67</v>
      </c>
      <c r="AF70" s="21" t="s">
        <v>52</v>
      </c>
      <c r="AG70" s="20" t="s">
        <v>53</v>
      </c>
      <c r="AH70" s="26" t="s">
        <v>54</v>
      </c>
      <c r="AI70" s="26" t="s">
        <v>93</v>
      </c>
      <c r="AJ70" s="26" t="s">
        <v>141</v>
      </c>
      <c r="AK70" s="77" t="s">
        <v>889</v>
      </c>
    </row>
    <row r="71" spans="2:37" ht="91.5" customHeight="1" x14ac:dyDescent="0.2">
      <c r="B71" s="29" t="str">
        <f>Calculations!A41</f>
        <v>03/24/008</v>
      </c>
      <c r="C71" s="20" t="str">
        <f>Calculations!B41</f>
        <v>Madford Retail Park</v>
      </c>
      <c r="D71" s="11" t="str">
        <f>Calculations!C41</f>
        <v>Residential</v>
      </c>
      <c r="E71" s="49">
        <f>Calculations!D41</f>
        <v>1.5171655666833701</v>
      </c>
      <c r="F71" s="49">
        <f>Calculations!H41</f>
        <v>1.2826482834061022</v>
      </c>
      <c r="G71" s="49">
        <f>Calculations!L41</f>
        <v>84.542406680772544</v>
      </c>
      <c r="H71" s="49">
        <f>Calculations!G41</f>
        <v>6.4019919278565703E-3</v>
      </c>
      <c r="I71" s="49">
        <f>Calculations!K41</f>
        <v>0.42197055274934636</v>
      </c>
      <c r="J71" s="49">
        <f>Calculations!F41</f>
        <v>2.78209325738622E-2</v>
      </c>
      <c r="K71" s="49">
        <f>Calculations!J41</f>
        <v>1.8337440016306661</v>
      </c>
      <c r="L71" s="49">
        <f>Calculations!E41</f>
        <v>0.20029435877554899</v>
      </c>
      <c r="M71" s="49">
        <f>Calculations!I41</f>
        <v>13.201878764847427</v>
      </c>
      <c r="N71" s="49">
        <f>Calculations!P41</f>
        <v>1.3383599936091553</v>
      </c>
      <c r="O71" s="49">
        <f>Calculations!T41</f>
        <v>88.214498338167786</v>
      </c>
      <c r="P71" s="49">
        <f>Calculations!O41</f>
        <v>0.12545914858821</v>
      </c>
      <c r="Q71" s="49">
        <f>Calculations!S41</f>
        <v>8.2693116257886388</v>
      </c>
      <c r="R71" s="49">
        <f>Calculations!N41</f>
        <v>1.3732101155060799E-2</v>
      </c>
      <c r="S71" s="49">
        <f>Calculations!R41</f>
        <v>0.90511552968343023</v>
      </c>
      <c r="T71" s="49">
        <f>Calculations!M41</f>
        <v>3.9614323330944098E-2</v>
      </c>
      <c r="U71" s="49">
        <f>Calculations!Q41</f>
        <v>2.6110745063601581</v>
      </c>
      <c r="V71" s="31">
        <f>Calculations!AA41</f>
        <v>0</v>
      </c>
      <c r="W71" s="31">
        <f>Calculations!AB41</f>
        <v>0</v>
      </c>
      <c r="X71" s="31">
        <f>Calculations!Y41</f>
        <v>1.14591265974617E-2</v>
      </c>
      <c r="Y71" s="31">
        <f>Calculations!Z41</f>
        <v>0.75529835695600123</v>
      </c>
      <c r="Z71" s="31">
        <f>Calculations!AC41</f>
        <v>6.1717553213116401E-2</v>
      </c>
      <c r="AA71" s="31">
        <f>Calculations!AD41</f>
        <v>4.0679510904030911</v>
      </c>
      <c r="AB71" s="31">
        <f>Calculations!AF41</f>
        <v>0</v>
      </c>
      <c r="AC71" s="31">
        <f>Calculations!AG41</f>
        <v>0</v>
      </c>
      <c r="AD71" s="31" t="s">
        <v>50</v>
      </c>
      <c r="AE71" s="33" t="s">
        <v>62</v>
      </c>
      <c r="AF71" s="21" t="s">
        <v>52</v>
      </c>
      <c r="AG71" s="20" t="s">
        <v>53</v>
      </c>
      <c r="AH71" s="26" t="s">
        <v>59</v>
      </c>
      <c r="AI71" s="26" t="s">
        <v>93</v>
      </c>
      <c r="AJ71" s="26" t="s">
        <v>142</v>
      </c>
      <c r="AK71" s="77" t="s">
        <v>889</v>
      </c>
    </row>
    <row r="72" spans="2:37" ht="51" x14ac:dyDescent="0.2">
      <c r="B72" s="29" t="str">
        <f>Calculations!A42</f>
        <v>03/24/009</v>
      </c>
      <c r="C72" s="20" t="str">
        <f>Calculations!B42</f>
        <v>Land at Bacons Farm</v>
      </c>
      <c r="D72" s="11" t="str">
        <f>Calculations!C42</f>
        <v>Mixed use</v>
      </c>
      <c r="E72" s="49">
        <f>Calculations!D42</f>
        <v>11.2244639190182</v>
      </c>
      <c r="F72" s="49">
        <f>Calculations!H42</f>
        <v>11.2244639190182</v>
      </c>
      <c r="G72" s="49">
        <f>Calculations!L42</f>
        <v>100</v>
      </c>
      <c r="H72" s="49">
        <f>Calculations!G42</f>
        <v>0</v>
      </c>
      <c r="I72" s="49">
        <f>Calculations!K42</f>
        <v>0</v>
      </c>
      <c r="J72" s="49">
        <f>Calculations!F42</f>
        <v>0</v>
      </c>
      <c r="K72" s="49">
        <f>Calculations!J42</f>
        <v>0</v>
      </c>
      <c r="L72" s="49">
        <f>Calculations!E42</f>
        <v>0</v>
      </c>
      <c r="M72" s="49">
        <f>Calculations!I42</f>
        <v>0</v>
      </c>
      <c r="N72" s="49">
        <f>Calculations!P42</f>
        <v>11.006173458455422</v>
      </c>
      <c r="O72" s="49">
        <f>Calculations!T42</f>
        <v>98.055225958783495</v>
      </c>
      <c r="P72" s="49">
        <f>Calculations!O42</f>
        <v>0.13849886548906501</v>
      </c>
      <c r="Q72" s="49">
        <f>Calculations!S42</f>
        <v>1.2339018280810641</v>
      </c>
      <c r="R72" s="49">
        <f>Calculations!N42</f>
        <v>3.4292892052966602E-3</v>
      </c>
      <c r="S72" s="49">
        <f>Calculations!R42</f>
        <v>3.0551919717842692E-2</v>
      </c>
      <c r="T72" s="49">
        <f>Calculations!M42</f>
        <v>7.6362305868417205E-2</v>
      </c>
      <c r="U72" s="49">
        <f>Calculations!Q42</f>
        <v>0.68032029341759948</v>
      </c>
      <c r="V72" s="31">
        <f>Calculations!AA42</f>
        <v>0</v>
      </c>
      <c r="W72" s="31">
        <f>Calculations!AB42</f>
        <v>0</v>
      </c>
      <c r="X72" s="31">
        <f>Calculations!Y42</f>
        <v>0</v>
      </c>
      <c r="Y72" s="31">
        <f>Calculations!Z42</f>
        <v>0</v>
      </c>
      <c r="Z72" s="31">
        <f>Calculations!AC42</f>
        <v>3.2379695401585099E-2</v>
      </c>
      <c r="AA72" s="31">
        <f>Calculations!AD42</f>
        <v>0.28847431498908804</v>
      </c>
      <c r="AB72" s="31">
        <f>Calculations!AF42</f>
        <v>0</v>
      </c>
      <c r="AC72" s="31">
        <f>Calculations!AG42</f>
        <v>0</v>
      </c>
      <c r="AD72" s="31" t="s">
        <v>72</v>
      </c>
      <c r="AE72" s="33" t="s">
        <v>62</v>
      </c>
      <c r="AF72" s="21" t="s">
        <v>52</v>
      </c>
      <c r="AG72" s="20" t="s">
        <v>63</v>
      </c>
      <c r="AH72" s="26" t="s">
        <v>73</v>
      </c>
      <c r="AI72" s="26" t="s">
        <v>74</v>
      </c>
      <c r="AJ72" s="26" t="s">
        <v>143</v>
      </c>
      <c r="AK72" s="50" t="s">
        <v>144</v>
      </c>
    </row>
    <row r="73" spans="2:37" ht="38.25" x14ac:dyDescent="0.2">
      <c r="B73" s="29" t="str">
        <f>Calculations!A43</f>
        <v>03/24/010</v>
      </c>
      <c r="C73" s="20" t="str">
        <f>Calculations!B43</f>
        <v>Land south of Welwyn Road</v>
      </c>
      <c r="D73" s="11" t="str">
        <f>Calculations!C43</f>
        <v>Residential</v>
      </c>
      <c r="E73" s="49">
        <f>Calculations!D43</f>
        <v>17.131937781127299</v>
      </c>
      <c r="F73" s="49">
        <f>Calculations!H43</f>
        <v>17.131937781127299</v>
      </c>
      <c r="G73" s="49">
        <f>Calculations!L43</f>
        <v>100</v>
      </c>
      <c r="H73" s="49">
        <f>Calculations!G43</f>
        <v>0</v>
      </c>
      <c r="I73" s="49">
        <f>Calculations!K43</f>
        <v>0</v>
      </c>
      <c r="J73" s="49">
        <f>Calculations!F43</f>
        <v>0</v>
      </c>
      <c r="K73" s="49">
        <f>Calculations!J43</f>
        <v>0</v>
      </c>
      <c r="L73" s="49">
        <f>Calculations!E43</f>
        <v>0</v>
      </c>
      <c r="M73" s="49">
        <f>Calculations!I43</f>
        <v>0</v>
      </c>
      <c r="N73" s="49">
        <f>Calculations!P43</f>
        <v>16.693430343057006</v>
      </c>
      <c r="O73" s="49">
        <f>Calculations!T43</f>
        <v>97.440409580792689</v>
      </c>
      <c r="P73" s="49">
        <f>Calculations!O43</f>
        <v>0.19295155075317</v>
      </c>
      <c r="Q73" s="49">
        <f>Calculations!S43</f>
        <v>1.1262681035751088</v>
      </c>
      <c r="R73" s="49">
        <f>Calculations!N43</f>
        <v>2.8673242350108898E-2</v>
      </c>
      <c r="S73" s="49">
        <f>Calculations!R43</f>
        <v>0.16736718704229481</v>
      </c>
      <c r="T73" s="49">
        <f>Calculations!M43</f>
        <v>0.21688264496701301</v>
      </c>
      <c r="U73" s="49">
        <f>Calculations!Q43</f>
        <v>1.2659551285899073</v>
      </c>
      <c r="V73" s="31">
        <f>Calculations!AA43</f>
        <v>0</v>
      </c>
      <c r="W73" s="31">
        <f>Calculations!AB43</f>
        <v>0</v>
      </c>
      <c r="X73" s="31">
        <f>Calculations!Y43</f>
        <v>0</v>
      </c>
      <c r="Y73" s="31">
        <f>Calculations!Z43</f>
        <v>0</v>
      </c>
      <c r="Z73" s="31">
        <f>Calculations!AC43</f>
        <v>8.7261697281937806E-2</v>
      </c>
      <c r="AA73" s="31">
        <f>Calculations!AD43</f>
        <v>0.50935100510384823</v>
      </c>
      <c r="AB73" s="31">
        <f>Calculations!AF43</f>
        <v>0</v>
      </c>
      <c r="AC73" s="31">
        <f>Calculations!AG43</f>
        <v>0</v>
      </c>
      <c r="AD73" s="31" t="s">
        <v>72</v>
      </c>
      <c r="AE73" s="33" t="s">
        <v>78</v>
      </c>
      <c r="AF73" s="21" t="s">
        <v>52</v>
      </c>
      <c r="AG73" s="20" t="s">
        <v>63</v>
      </c>
      <c r="AH73" s="26" t="s">
        <v>73</v>
      </c>
      <c r="AI73" s="26" t="s">
        <v>74</v>
      </c>
      <c r="AJ73" s="26" t="s">
        <v>145</v>
      </c>
      <c r="AK73" s="50" t="s">
        <v>144</v>
      </c>
    </row>
    <row r="74" spans="2:37" ht="76.5" x14ac:dyDescent="0.2">
      <c r="B74" s="29" t="str">
        <f>Calculations!A44</f>
        <v>03/24/011</v>
      </c>
      <c r="C74" s="20" t="str">
        <f>Calculations!B44</f>
        <v>Land east of Wadesmill Road, Bengeo</v>
      </c>
      <c r="D74" s="11" t="str">
        <f>Calculations!C44</f>
        <v>Residential</v>
      </c>
      <c r="E74" s="49">
        <f>Calculations!D44</f>
        <v>23.918479577411301</v>
      </c>
      <c r="F74" s="49">
        <f>Calculations!H44</f>
        <v>18.27074370285251</v>
      </c>
      <c r="G74" s="49">
        <f>Calculations!L44</f>
        <v>76.387563196564827</v>
      </c>
      <c r="H74" s="49">
        <f>Calculations!G44</f>
        <v>0.60214783881841305</v>
      </c>
      <c r="I74" s="49">
        <f>Calculations!K44</f>
        <v>2.5175004827107976</v>
      </c>
      <c r="J74" s="49">
        <f>Calculations!F44</f>
        <v>0.139880899782166</v>
      </c>
      <c r="K74" s="49">
        <f>Calculations!J44</f>
        <v>0.58482354335879283</v>
      </c>
      <c r="L74" s="49">
        <f>Calculations!E44</f>
        <v>4.9057071359582096</v>
      </c>
      <c r="M74" s="49">
        <f>Calculations!I44</f>
        <v>20.51011277736557</v>
      </c>
      <c r="N74" s="49">
        <f>Calculations!P44</f>
        <v>22.495843900656293</v>
      </c>
      <c r="O74" s="49">
        <f>Calculations!T44</f>
        <v>94.052148372764677</v>
      </c>
      <c r="P74" s="49">
        <f>Calculations!O44</f>
        <v>0.92863405613962802</v>
      </c>
      <c r="Q74" s="49">
        <f>Calculations!S44</f>
        <v>3.8824961809722778</v>
      </c>
      <c r="R74" s="49">
        <f>Calculations!N44</f>
        <v>4.5216439805179802E-2</v>
      </c>
      <c r="S74" s="49">
        <f>Calculations!R44</f>
        <v>0.18904395515123951</v>
      </c>
      <c r="T74" s="49">
        <f>Calculations!M44</f>
        <v>0.44878518081020102</v>
      </c>
      <c r="U74" s="49">
        <f>Calculations!Q44</f>
        <v>1.8763114911118155</v>
      </c>
      <c r="V74" s="31">
        <f>Calculations!AA44</f>
        <v>2E-3</v>
      </c>
      <c r="W74" s="31">
        <f>Calculations!AB44</f>
        <v>8.3617355088439951E-3</v>
      </c>
      <c r="X74" s="31">
        <f>Calculations!Y44</f>
        <v>6.8725968756804201E-2</v>
      </c>
      <c r="Y74" s="31">
        <f>Calculations!Z44</f>
        <v>0.28733418666673632</v>
      </c>
      <c r="Z74" s="31">
        <f>Calculations!AC44</f>
        <v>0.37705799187915501</v>
      </c>
      <c r="AA74" s="31">
        <f>Calculations!AD44</f>
        <v>1.5764295997946705</v>
      </c>
      <c r="AB74" s="31">
        <f>Calculations!AF44</f>
        <v>0</v>
      </c>
      <c r="AC74" s="31">
        <f>Calculations!AG44</f>
        <v>0</v>
      </c>
      <c r="AD74" s="31" t="s">
        <v>50</v>
      </c>
      <c r="AE74" s="33" t="s">
        <v>67</v>
      </c>
      <c r="AF74" s="21" t="s">
        <v>52</v>
      </c>
      <c r="AG74" s="20" t="s">
        <v>53</v>
      </c>
      <c r="AH74" s="26" t="s">
        <v>54</v>
      </c>
      <c r="AI74" s="26" t="s">
        <v>55</v>
      </c>
      <c r="AJ74" s="26" t="s">
        <v>890</v>
      </c>
      <c r="AK74" s="77" t="s">
        <v>891</v>
      </c>
    </row>
    <row r="75" spans="2:37" ht="38.25" x14ac:dyDescent="0.2">
      <c r="B75" s="29" t="str">
        <f>Calculations!A45</f>
        <v>03/24/012</v>
      </c>
      <c r="C75" s="20" t="str">
        <f>Calculations!B45</f>
        <v>Leahoe House</v>
      </c>
      <c r="D75" s="11" t="str">
        <f>Calculations!C45</f>
        <v>Residential</v>
      </c>
      <c r="E75" s="49">
        <f>Calculations!D45</f>
        <v>3.1208473876219598</v>
      </c>
      <c r="F75" s="49">
        <f>Calculations!H45</f>
        <v>3.1208473876219598</v>
      </c>
      <c r="G75" s="49">
        <f>Calculations!L45</f>
        <v>100</v>
      </c>
      <c r="H75" s="49">
        <f>Calculations!G45</f>
        <v>0</v>
      </c>
      <c r="I75" s="49">
        <f>Calculations!K45</f>
        <v>0</v>
      </c>
      <c r="J75" s="49">
        <f>Calculations!F45</f>
        <v>0</v>
      </c>
      <c r="K75" s="49">
        <f>Calculations!J45</f>
        <v>0</v>
      </c>
      <c r="L75" s="49">
        <f>Calculations!E45</f>
        <v>0</v>
      </c>
      <c r="M75" s="49">
        <f>Calculations!I45</f>
        <v>0</v>
      </c>
      <c r="N75" s="49">
        <f>Calculations!P45</f>
        <v>3.1208210244859487</v>
      </c>
      <c r="O75" s="49">
        <f>Calculations!T45</f>
        <v>99.999155257122936</v>
      </c>
      <c r="P75" s="49">
        <f>Calculations!O45</f>
        <v>0</v>
      </c>
      <c r="Q75" s="49">
        <f>Calculations!S45</f>
        <v>0</v>
      </c>
      <c r="R75" s="49">
        <f>Calculations!N45</f>
        <v>0</v>
      </c>
      <c r="S75" s="49">
        <f>Calculations!R45</f>
        <v>0</v>
      </c>
      <c r="T75" s="49">
        <f>Calculations!M45</f>
        <v>2.6363136011059299E-5</v>
      </c>
      <c r="U75" s="49">
        <f>Calculations!Q45</f>
        <v>8.447428770667196E-4</v>
      </c>
      <c r="V75" s="31">
        <f>Calculations!AA45</f>
        <v>0</v>
      </c>
      <c r="W75" s="31">
        <f>Calculations!AB45</f>
        <v>0</v>
      </c>
      <c r="X75" s="31">
        <f>Calculations!Y45</f>
        <v>0</v>
      </c>
      <c r="Y75" s="31">
        <f>Calculations!Z45</f>
        <v>0</v>
      </c>
      <c r="Z75" s="31">
        <f>Calculations!AC45</f>
        <v>0</v>
      </c>
      <c r="AA75" s="31">
        <f>Calculations!AD45</f>
        <v>0</v>
      </c>
      <c r="AB75" s="31">
        <f>Calculations!AF45</f>
        <v>0</v>
      </c>
      <c r="AC75" s="31">
        <f>Calculations!AG45</f>
        <v>0</v>
      </c>
      <c r="AD75" s="31" t="s">
        <v>72</v>
      </c>
      <c r="AE75" s="33" t="s">
        <v>62</v>
      </c>
      <c r="AF75" s="21" t="s">
        <v>52</v>
      </c>
      <c r="AG75" s="20" t="s">
        <v>63</v>
      </c>
      <c r="AH75" s="26" t="s">
        <v>73</v>
      </c>
      <c r="AI75" s="26" t="s">
        <v>74</v>
      </c>
      <c r="AJ75" s="78" t="s">
        <v>892</v>
      </c>
      <c r="AK75" s="26" t="s">
        <v>146</v>
      </c>
    </row>
    <row r="76" spans="2:37" ht="51" x14ac:dyDescent="0.2">
      <c r="B76" s="29" t="str">
        <f>Calculations!A46</f>
        <v>03/24/013</v>
      </c>
      <c r="C76" s="20" t="str">
        <f>Calculations!B46</f>
        <v>Wallfields</v>
      </c>
      <c r="D76" s="11" t="str">
        <f>Calculations!C46</f>
        <v>Residential</v>
      </c>
      <c r="E76" s="49">
        <f>Calculations!D46</f>
        <v>1.6713395972665901</v>
      </c>
      <c r="F76" s="49">
        <f>Calculations!H46</f>
        <v>1.6713395972665901</v>
      </c>
      <c r="G76" s="49">
        <f>Calculations!L46</f>
        <v>100</v>
      </c>
      <c r="H76" s="49">
        <f>Calculations!G46</f>
        <v>0</v>
      </c>
      <c r="I76" s="49">
        <f>Calculations!K46</f>
        <v>0</v>
      </c>
      <c r="J76" s="49">
        <f>Calculations!F46</f>
        <v>0</v>
      </c>
      <c r="K76" s="49">
        <f>Calculations!J46</f>
        <v>0</v>
      </c>
      <c r="L76" s="49">
        <f>Calculations!E46</f>
        <v>0</v>
      </c>
      <c r="M76" s="49">
        <f>Calculations!I46</f>
        <v>0</v>
      </c>
      <c r="N76" s="49">
        <f>Calculations!P46</f>
        <v>1.6357787929040422</v>
      </c>
      <c r="O76" s="49">
        <f>Calculations!T46</f>
        <v>97.872317246554431</v>
      </c>
      <c r="P76" s="49">
        <f>Calculations!O46</f>
        <v>3.53527389765304E-2</v>
      </c>
      <c r="Q76" s="49">
        <f>Calculations!S46</f>
        <v>2.1152337343259506</v>
      </c>
      <c r="R76" s="49">
        <f>Calculations!N46</f>
        <v>2.0806538601755099E-4</v>
      </c>
      <c r="S76" s="49">
        <f>Calculations!R46</f>
        <v>1.2449019119623188E-2</v>
      </c>
      <c r="T76" s="49">
        <f>Calculations!M46</f>
        <v>0</v>
      </c>
      <c r="U76" s="49">
        <f>Calculations!Q46</f>
        <v>0</v>
      </c>
      <c r="V76" s="31">
        <f>Calculations!AA46</f>
        <v>0</v>
      </c>
      <c r="W76" s="31">
        <f>Calculations!AB46</f>
        <v>0</v>
      </c>
      <c r="X76" s="31">
        <f>Calculations!Y46</f>
        <v>0</v>
      </c>
      <c r="Y76" s="31">
        <f>Calculations!Z46</f>
        <v>0</v>
      </c>
      <c r="Z76" s="31">
        <f>Calculations!AC46</f>
        <v>1.2404552212328401E-2</v>
      </c>
      <c r="AA76" s="31">
        <f>Calculations!AD46</f>
        <v>0.7421922051398504</v>
      </c>
      <c r="AB76" s="31">
        <f>Calculations!AF46</f>
        <v>0</v>
      </c>
      <c r="AC76" s="31">
        <f>Calculations!AG46</f>
        <v>0</v>
      </c>
      <c r="AD76" s="31" t="s">
        <v>72</v>
      </c>
      <c r="AE76" s="33" t="s">
        <v>62</v>
      </c>
      <c r="AF76" s="21" t="s">
        <v>52</v>
      </c>
      <c r="AG76" s="20" t="s">
        <v>63</v>
      </c>
      <c r="AH76" s="26" t="s">
        <v>108</v>
      </c>
      <c r="AI76" s="26" t="s">
        <v>74</v>
      </c>
      <c r="AJ76" s="78" t="s">
        <v>893</v>
      </c>
      <c r="AK76" s="50" t="s">
        <v>147</v>
      </c>
    </row>
    <row r="77" spans="2:37" ht="76.5" x14ac:dyDescent="0.2">
      <c r="B77" s="29" t="str">
        <f>Calculations!A47</f>
        <v>03/24/014</v>
      </c>
      <c r="C77" s="20" t="str">
        <f>Calculations!B47</f>
        <v>Braziers Field</v>
      </c>
      <c r="D77" s="11" t="str">
        <f>Calculations!C47</f>
        <v>Residential</v>
      </c>
      <c r="E77" s="49">
        <f>Calculations!D47</f>
        <v>0.68188487629663797</v>
      </c>
      <c r="F77" s="49">
        <f>Calculations!H47</f>
        <v>0.60024626065336317</v>
      </c>
      <c r="G77" s="49">
        <f>Calculations!L47</f>
        <v>88.027507504395828</v>
      </c>
      <c r="H77" s="49">
        <f>Calculations!G47</f>
        <v>7.0159502422665096E-2</v>
      </c>
      <c r="I77" s="49">
        <f>Calculations!K47</f>
        <v>10.289053894802009</v>
      </c>
      <c r="J77" s="49">
        <f>Calculations!F47</f>
        <v>0</v>
      </c>
      <c r="K77" s="49">
        <f>Calculations!J47</f>
        <v>0</v>
      </c>
      <c r="L77" s="49">
        <f>Calculations!E47</f>
        <v>1.14791132206097E-2</v>
      </c>
      <c r="M77" s="49">
        <f>Calculations!I47</f>
        <v>1.6834386008021656</v>
      </c>
      <c r="N77" s="49">
        <f>Calculations!P47</f>
        <v>0.5854013774776855</v>
      </c>
      <c r="O77" s="49">
        <f>Calculations!T47</f>
        <v>85.850470926564498</v>
      </c>
      <c r="P77" s="49">
        <f>Calculations!O47</f>
        <v>5.3867958208879199E-2</v>
      </c>
      <c r="Q77" s="49">
        <f>Calculations!S47</f>
        <v>7.8998611175305209</v>
      </c>
      <c r="R77" s="49">
        <f>Calculations!N47</f>
        <v>2.71296513102104E-2</v>
      </c>
      <c r="S77" s="49">
        <f>Calculations!R47</f>
        <v>3.9786263419645467</v>
      </c>
      <c r="T77" s="49">
        <f>Calculations!M47</f>
        <v>1.5485889299862899E-2</v>
      </c>
      <c r="U77" s="49">
        <f>Calculations!Q47</f>
        <v>2.2710416139404339</v>
      </c>
      <c r="V77" s="31">
        <f>Calculations!AA47</f>
        <v>0</v>
      </c>
      <c r="W77" s="31">
        <f>Calculations!AB47</f>
        <v>0</v>
      </c>
      <c r="X77" s="31">
        <f>Calculations!Y47</f>
        <v>0</v>
      </c>
      <c r="Y77" s="31">
        <f>Calculations!Z47</f>
        <v>0</v>
      </c>
      <c r="Z77" s="31">
        <f>Calculations!AC47</f>
        <v>3.7625566395224401E-2</v>
      </c>
      <c r="AA77" s="31">
        <f>Calculations!AD47</f>
        <v>5.5178766538380133</v>
      </c>
      <c r="AB77" s="31">
        <f>Calculations!AF47</f>
        <v>0</v>
      </c>
      <c r="AC77" s="31">
        <f>Calculations!AG47</f>
        <v>0</v>
      </c>
      <c r="AD77" s="31" t="s">
        <v>50</v>
      </c>
      <c r="AE77" s="33" t="s">
        <v>62</v>
      </c>
      <c r="AF77" s="21" t="s">
        <v>52</v>
      </c>
      <c r="AG77" s="20" t="s">
        <v>53</v>
      </c>
      <c r="AH77" s="26" t="s">
        <v>59</v>
      </c>
      <c r="AI77" s="26" t="s">
        <v>961</v>
      </c>
      <c r="AJ77" s="26" t="s">
        <v>894</v>
      </c>
      <c r="AK77" s="26" t="s">
        <v>895</v>
      </c>
    </row>
    <row r="78" spans="2:37" x14ac:dyDescent="0.2">
      <c r="B78" s="29" t="str">
        <f>Calculations!A48</f>
        <v>03/24/015</v>
      </c>
      <c r="C78" s="20" t="str">
        <f>Calculations!B48</f>
        <v>Land at Hawthorn Close</v>
      </c>
      <c r="D78" s="11" t="str">
        <f>Calculations!C48</f>
        <v>Residential</v>
      </c>
      <c r="E78" s="49">
        <f>Calculations!D48</f>
        <v>0.11876372218077499</v>
      </c>
      <c r="F78" s="49">
        <f>Calculations!H48</f>
        <v>0.11876372218077499</v>
      </c>
      <c r="G78" s="49">
        <f>Calculations!L48</f>
        <v>100</v>
      </c>
      <c r="H78" s="49">
        <f>Calculations!G48</f>
        <v>0</v>
      </c>
      <c r="I78" s="49">
        <f>Calculations!K48</f>
        <v>0</v>
      </c>
      <c r="J78" s="49">
        <f>Calculations!F48</f>
        <v>0</v>
      </c>
      <c r="K78" s="49">
        <f>Calculations!J48</f>
        <v>0</v>
      </c>
      <c r="L78" s="49">
        <f>Calculations!E48</f>
        <v>0</v>
      </c>
      <c r="M78" s="49">
        <f>Calculations!I48</f>
        <v>0</v>
      </c>
      <c r="N78" s="49">
        <f>Calculations!P48</f>
        <v>0.11876372218077499</v>
      </c>
      <c r="O78" s="49">
        <f>Calculations!T48</f>
        <v>100</v>
      </c>
      <c r="P78" s="49">
        <f>Calculations!O48</f>
        <v>0</v>
      </c>
      <c r="Q78" s="49">
        <f>Calculations!S48</f>
        <v>0</v>
      </c>
      <c r="R78" s="49">
        <f>Calculations!N48</f>
        <v>0</v>
      </c>
      <c r="S78" s="49">
        <f>Calculations!R48</f>
        <v>0</v>
      </c>
      <c r="T78" s="49">
        <f>Calculations!M48</f>
        <v>0</v>
      </c>
      <c r="U78" s="49">
        <f>Calculations!Q48</f>
        <v>0</v>
      </c>
      <c r="V78" s="31">
        <f>Calculations!AA48</f>
        <v>0</v>
      </c>
      <c r="W78" s="31">
        <f>Calculations!AB48</f>
        <v>0</v>
      </c>
      <c r="X78" s="31">
        <f>Calculations!Y48</f>
        <v>0</v>
      </c>
      <c r="Y78" s="31">
        <f>Calculations!Z48</f>
        <v>0</v>
      </c>
      <c r="Z78" s="31">
        <f>Calculations!AC48</f>
        <v>0</v>
      </c>
      <c r="AA78" s="31">
        <f>Calculations!AD48</f>
        <v>0</v>
      </c>
      <c r="AB78" s="31">
        <f>Calculations!AF48</f>
        <v>0</v>
      </c>
      <c r="AC78" s="31">
        <f>Calculations!AG48</f>
        <v>0</v>
      </c>
      <c r="AD78" s="31" t="s">
        <v>72</v>
      </c>
      <c r="AE78" s="33" t="s">
        <v>78</v>
      </c>
      <c r="AF78" s="21" t="s">
        <v>52</v>
      </c>
      <c r="AG78" s="20" t="s">
        <v>110</v>
      </c>
      <c r="AH78" s="26" t="s">
        <v>111</v>
      </c>
      <c r="AI78" s="26" t="s">
        <v>112</v>
      </c>
      <c r="AJ78" s="26" t="s">
        <v>113</v>
      </c>
      <c r="AK78" s="26" t="s">
        <v>114</v>
      </c>
    </row>
    <row r="79" spans="2:37" ht="76.5" x14ac:dyDescent="0.2">
      <c r="B79" s="29" t="str">
        <f>Calculations!A49</f>
        <v>03/24/016</v>
      </c>
      <c r="C79" s="20" t="str">
        <f>Calculations!B49</f>
        <v>Old London Road Car Park</v>
      </c>
      <c r="D79" s="11" t="str">
        <f>Calculations!C49</f>
        <v>Employment</v>
      </c>
      <c r="E79" s="49">
        <f>Calculations!D49</f>
        <v>0.28175560294580598</v>
      </c>
      <c r="F79" s="49">
        <f>Calculations!H49</f>
        <v>4.5078299811741385E-2</v>
      </c>
      <c r="G79" s="49">
        <f>Calculations!L49</f>
        <v>15.999078400017453</v>
      </c>
      <c r="H79" s="49">
        <f>Calculations!G49</f>
        <v>4.5218243060563601E-2</v>
      </c>
      <c r="I79" s="49">
        <f>Calculations!K49</f>
        <v>16.048746710907842</v>
      </c>
      <c r="J79" s="49">
        <f>Calculations!F49</f>
        <v>1.6194018367674999E-2</v>
      </c>
      <c r="K79" s="49">
        <f>Calculations!J49</f>
        <v>5.7475408468770794</v>
      </c>
      <c r="L79" s="49">
        <f>Calculations!E49</f>
        <v>0.17526504170582599</v>
      </c>
      <c r="M79" s="49">
        <f>Calculations!I49</f>
        <v>62.204634042197625</v>
      </c>
      <c r="N79" s="49">
        <f>Calculations!P49</f>
        <v>0.14778706794917038</v>
      </c>
      <c r="O79" s="49">
        <f>Calculations!T49</f>
        <v>52.452219726610494</v>
      </c>
      <c r="P79" s="49">
        <f>Calculations!O49</f>
        <v>5.6490035036705299E-2</v>
      </c>
      <c r="Q79" s="49">
        <f>Calculations!S49</f>
        <v>20.049303171291619</v>
      </c>
      <c r="R79" s="49">
        <f>Calculations!N49</f>
        <v>2.2196706261890499E-2</v>
      </c>
      <c r="S79" s="49">
        <f>Calculations!R49</f>
        <v>7.8779999509574621</v>
      </c>
      <c r="T79" s="49">
        <f>Calculations!M49</f>
        <v>5.5281793698039802E-2</v>
      </c>
      <c r="U79" s="49">
        <f>Calculations!Q49</f>
        <v>19.620477151140424</v>
      </c>
      <c r="V79" s="31">
        <f>Calculations!AA49</f>
        <v>1.4999999999999999E-2</v>
      </c>
      <c r="W79" s="31">
        <f>Calculations!AB49</f>
        <v>5.3237628083247595</v>
      </c>
      <c r="X79" s="31">
        <f>Calculations!Y49</f>
        <v>7.5956685050012299E-3</v>
      </c>
      <c r="Y79" s="31">
        <f>Calculations!Z49</f>
        <v>2.6958358327526186</v>
      </c>
      <c r="Z79" s="31">
        <f>Calculations!AC49</f>
        <v>3.1960766042829401E-2</v>
      </c>
      <c r="AA79" s="31">
        <f>Calculations!AD49</f>
        <v>11.343435838958939</v>
      </c>
      <c r="AB79" s="31">
        <f>Calculations!AF49</f>
        <v>0</v>
      </c>
      <c r="AC79" s="31">
        <f>Calculations!AG49</f>
        <v>0</v>
      </c>
      <c r="AD79" s="31" t="s">
        <v>50</v>
      </c>
      <c r="AE79" s="33" t="s">
        <v>62</v>
      </c>
      <c r="AF79" s="21" t="s">
        <v>79</v>
      </c>
      <c r="AG79" s="20" t="s">
        <v>53</v>
      </c>
      <c r="AH79" s="26" t="s">
        <v>59</v>
      </c>
      <c r="AI79" s="26" t="s">
        <v>961</v>
      </c>
      <c r="AJ79" s="26" t="s">
        <v>896</v>
      </c>
      <c r="AK79" s="26" t="s">
        <v>897</v>
      </c>
    </row>
    <row r="80" spans="2:37" ht="102" x14ac:dyDescent="0.2">
      <c r="B80" s="29" t="str">
        <f>Calculations!A50</f>
        <v>03/24/017</v>
      </c>
      <c r="C80" s="20" t="str">
        <f>Calculations!B50</f>
        <v>Land South of Hornsmill Road</v>
      </c>
      <c r="D80" s="11" t="str">
        <f>Calculations!C50</f>
        <v>Residential</v>
      </c>
      <c r="E80" s="49">
        <f>Calculations!D50</f>
        <v>15.684614018660801</v>
      </c>
      <c r="F80" s="49">
        <f>Calculations!H50</f>
        <v>14.941335727043741</v>
      </c>
      <c r="G80" s="49">
        <f>Calculations!L50</f>
        <v>95.261099248392455</v>
      </c>
      <c r="H80" s="49">
        <f>Calculations!G50</f>
        <v>0.49577780933219401</v>
      </c>
      <c r="I80" s="49">
        <f>Calculations!K50</f>
        <v>3.1609181376241793</v>
      </c>
      <c r="J80" s="49">
        <f>Calculations!F50</f>
        <v>5.4274274341211598E-2</v>
      </c>
      <c r="K80" s="49">
        <f>Calculations!J50</f>
        <v>0.34603512892723198</v>
      </c>
      <c r="L80" s="49">
        <f>Calculations!E50</f>
        <v>0.193226207943653</v>
      </c>
      <c r="M80" s="49">
        <f>Calculations!I50</f>
        <v>1.2319474850561305</v>
      </c>
      <c r="N80" s="49">
        <f>Calculations!P50</f>
        <v>15.281659476924828</v>
      </c>
      <c r="O80" s="49">
        <f>Calculations!T50</f>
        <v>97.430892840228296</v>
      </c>
      <c r="P80" s="49">
        <f>Calculations!O50</f>
        <v>0.12393515415239301</v>
      </c>
      <c r="Q80" s="49">
        <f>Calculations!S50</f>
        <v>0.79017025222897352</v>
      </c>
      <c r="R80" s="49">
        <f>Calculations!N50</f>
        <v>6.3827814084367093E-2</v>
      </c>
      <c r="S80" s="49">
        <f>Calculations!R50</f>
        <v>0.40694539252561668</v>
      </c>
      <c r="T80" s="49">
        <f>Calculations!M50</f>
        <v>0.215191573499212</v>
      </c>
      <c r="U80" s="49">
        <f>Calculations!Q50</f>
        <v>1.3719915150171207</v>
      </c>
      <c r="V80" s="31">
        <f>Calculations!AA50</f>
        <v>4.2999999999999997E-2</v>
      </c>
      <c r="W80" s="31">
        <f>Calculations!AB50</f>
        <v>0.27415402093313018</v>
      </c>
      <c r="X80" s="31">
        <f>Calculations!Y50</f>
        <v>2.46373176214696E-2</v>
      </c>
      <c r="Y80" s="31">
        <f>Calculations!Z50</f>
        <v>0.15707952769610589</v>
      </c>
      <c r="Z80" s="31">
        <f>Calculations!AC50</f>
        <v>8.1017497759475296E-2</v>
      </c>
      <c r="AA80" s="31">
        <f>Calculations!AD50</f>
        <v>0.51654122736513997</v>
      </c>
      <c r="AB80" s="31">
        <f>Calculations!AF50</f>
        <v>0</v>
      </c>
      <c r="AC80" s="31">
        <f>Calculations!AG50</f>
        <v>0</v>
      </c>
      <c r="AD80" s="31" t="s">
        <v>50</v>
      </c>
      <c r="AE80" s="33" t="s">
        <v>67</v>
      </c>
      <c r="AF80" s="21" t="s">
        <v>52</v>
      </c>
      <c r="AG80" s="20" t="s">
        <v>53</v>
      </c>
      <c r="AH80" s="26" t="s">
        <v>54</v>
      </c>
      <c r="AI80" s="26" t="s">
        <v>93</v>
      </c>
      <c r="AJ80" s="26" t="s">
        <v>148</v>
      </c>
      <c r="AK80" s="26" t="s">
        <v>889</v>
      </c>
    </row>
    <row r="81" spans="2:37" ht="63.75" x14ac:dyDescent="0.2">
      <c r="B81" s="29" t="str">
        <f>Calculations!A51</f>
        <v>03/24/018</v>
      </c>
      <c r="C81" s="20" t="str">
        <f>Calculations!B51</f>
        <v>Corner of Beane Road / Molewood Road</v>
      </c>
      <c r="D81" s="11" t="str">
        <f>Calculations!C51</f>
        <v>Residential</v>
      </c>
      <c r="E81" s="49">
        <f>Calculations!D51</f>
        <v>0.111177871680259</v>
      </c>
      <c r="F81" s="49">
        <f>Calculations!H51</f>
        <v>-1.1370810233061329E-9</v>
      </c>
      <c r="G81" s="49">
        <f>Calculations!L51</f>
        <v>-1.0227584015786082E-6</v>
      </c>
      <c r="H81" s="49">
        <f>Calculations!G51</f>
        <v>7.4710498312451795E-4</v>
      </c>
      <c r="I81" s="49">
        <f>Calculations!K51</f>
        <v>0.67199072246422187</v>
      </c>
      <c r="J81" s="49">
        <f>Calculations!F51</f>
        <v>2.4185887867853601E-2</v>
      </c>
      <c r="K81" s="49">
        <f>Calculations!J51</f>
        <v>21.754228159188717</v>
      </c>
      <c r="L81" s="49">
        <f>Calculations!E51</f>
        <v>8.6244879966361904E-2</v>
      </c>
      <c r="M81" s="49">
        <f>Calculations!I51</f>
        <v>77.573782141105468</v>
      </c>
      <c r="N81" s="49">
        <f>Calculations!P51</f>
        <v>6.6186552598961237E-2</v>
      </c>
      <c r="O81" s="49">
        <f>Calculations!T51</f>
        <v>59.532127750484257</v>
      </c>
      <c r="P81" s="49">
        <f>Calculations!O51</f>
        <v>4.42353568448597E-2</v>
      </c>
      <c r="Q81" s="49">
        <f>Calculations!S51</f>
        <v>39.787914785846937</v>
      </c>
      <c r="R81" s="49">
        <f>Calculations!N51</f>
        <v>3.7331650101987099E-4</v>
      </c>
      <c r="S81" s="49">
        <f>Calculations!R51</f>
        <v>0.33578309728172095</v>
      </c>
      <c r="T81" s="49">
        <f>Calculations!M51</f>
        <v>3.8264573541819101E-4</v>
      </c>
      <c r="U81" s="49">
        <f>Calculations!Q51</f>
        <v>0.34417436638709686</v>
      </c>
      <c r="V81" s="31">
        <f>Calculations!AA51</f>
        <v>0</v>
      </c>
      <c r="W81" s="31">
        <f>Calculations!AB51</f>
        <v>0</v>
      </c>
      <c r="X81" s="31">
        <f>Calculations!Y51</f>
        <v>5.0890004094620899E-3</v>
      </c>
      <c r="Y81" s="31">
        <f>Calculations!Z51</f>
        <v>4.5773500900410786</v>
      </c>
      <c r="Z81" s="31">
        <f>Calculations!AC51</f>
        <v>2.0323119573069499E-2</v>
      </c>
      <c r="AA81" s="31">
        <f>Calculations!AD51</f>
        <v>18.279824272511341</v>
      </c>
      <c r="AB81" s="31">
        <f>Calculations!AF51</f>
        <v>0</v>
      </c>
      <c r="AC81" s="31">
        <f>Calculations!AG51</f>
        <v>0</v>
      </c>
      <c r="AD81" s="31" t="s">
        <v>50</v>
      </c>
      <c r="AE81" s="33" t="s">
        <v>67</v>
      </c>
      <c r="AF81" s="21" t="s">
        <v>52</v>
      </c>
      <c r="AG81" s="20" t="s">
        <v>53</v>
      </c>
      <c r="AH81" s="26" t="s">
        <v>54</v>
      </c>
      <c r="AI81" s="26" t="s">
        <v>93</v>
      </c>
      <c r="AJ81" s="26" t="s">
        <v>898</v>
      </c>
      <c r="AK81" s="26" t="s">
        <v>899</v>
      </c>
    </row>
    <row r="82" spans="2:37" ht="76.5" x14ac:dyDescent="0.2">
      <c r="B82" s="29" t="str">
        <f>Calculations!A52</f>
        <v>04/24/001</v>
      </c>
      <c r="C82" s="20" t="str">
        <f>Calculations!B52</f>
        <v>Redbricks</v>
      </c>
      <c r="D82" s="11" t="str">
        <f>Calculations!C52</f>
        <v>Residential</v>
      </c>
      <c r="E82" s="49">
        <f>Calculations!D52</f>
        <v>4.8493245305847097</v>
      </c>
      <c r="F82" s="49">
        <f>Calculations!H52</f>
        <v>3.9517104600115633</v>
      </c>
      <c r="G82" s="49">
        <f>Calculations!L52</f>
        <v>81.489915452927704</v>
      </c>
      <c r="H82" s="49">
        <f>Calculations!G52</f>
        <v>0.29330946933003799</v>
      </c>
      <c r="I82" s="49">
        <f>Calculations!K52</f>
        <v>6.0484603057628741</v>
      </c>
      <c r="J82" s="49">
        <f>Calculations!F52</f>
        <v>4.5076648789744898E-2</v>
      </c>
      <c r="K82" s="49">
        <f>Calculations!J52</f>
        <v>0.92954489858218992</v>
      </c>
      <c r="L82" s="49">
        <f>Calculations!E52</f>
        <v>0.55922795245336399</v>
      </c>
      <c r="M82" s="49">
        <f>Calculations!I52</f>
        <v>11.532079342727238</v>
      </c>
      <c r="N82" s="49">
        <f>Calculations!P52</f>
        <v>4.0421334959186117</v>
      </c>
      <c r="O82" s="49">
        <f>Calculations!T52</f>
        <v>83.354567639778679</v>
      </c>
      <c r="P82" s="49">
        <f>Calculations!O52</f>
        <v>0.200720110550452</v>
      </c>
      <c r="Q82" s="49">
        <f>Calculations!S52</f>
        <v>4.1391354462773</v>
      </c>
      <c r="R82" s="49">
        <f>Calculations!N52</f>
        <v>2.8214866084323099E-2</v>
      </c>
      <c r="S82" s="49">
        <f>Calculations!R52</f>
        <v>0.58183084894343162</v>
      </c>
      <c r="T82" s="49">
        <f>Calculations!M52</f>
        <v>0.57825605803132296</v>
      </c>
      <c r="U82" s="49">
        <f>Calculations!Q52</f>
        <v>11.924466065000592</v>
      </c>
      <c r="V82" s="31">
        <f>Calculations!AA52</f>
        <v>5.3999999999999999E-2</v>
      </c>
      <c r="W82" s="31">
        <f>Calculations!AB52</f>
        <v>1.1135571492363892</v>
      </c>
      <c r="X82" s="31">
        <f>Calculations!Y52</f>
        <v>3.5628826642213597E-2</v>
      </c>
      <c r="Y82" s="31">
        <f>Calculations!Z52</f>
        <v>0.73471730789520151</v>
      </c>
      <c r="Z82" s="31">
        <f>Calculations!AC52</f>
        <v>0.133521814565081</v>
      </c>
      <c r="AA82" s="31">
        <f>Calculations!AD52</f>
        <v>2.7534105775548401</v>
      </c>
      <c r="AB82" s="31">
        <f>Calculations!AF52</f>
        <v>4.10023551127023E-3</v>
      </c>
      <c r="AC82" s="31">
        <f>Calculations!AG52</f>
        <v>8.4552714206071952E-2</v>
      </c>
      <c r="AD82" s="31" t="s">
        <v>50</v>
      </c>
      <c r="AE82" s="33" t="s">
        <v>67</v>
      </c>
      <c r="AF82" s="21" t="s">
        <v>52</v>
      </c>
      <c r="AG82" s="20" t="s">
        <v>53</v>
      </c>
      <c r="AH82" s="26" t="s">
        <v>140</v>
      </c>
      <c r="AI82" s="26" t="s">
        <v>93</v>
      </c>
      <c r="AJ82" s="77" t="s">
        <v>900</v>
      </c>
      <c r="AK82" s="77" t="s">
        <v>895</v>
      </c>
    </row>
    <row r="83" spans="2:37" ht="102" x14ac:dyDescent="0.2">
      <c r="B83" s="29" t="str">
        <f>Calculations!A53</f>
        <v>04/24/002</v>
      </c>
      <c r="C83" s="20" t="str">
        <f>Calculations!B53</f>
        <v>Former Triangle Nursery</v>
      </c>
      <c r="D83" s="11" t="str">
        <f>Calculations!C53</f>
        <v>Residential</v>
      </c>
      <c r="E83" s="49">
        <f>Calculations!D53</f>
        <v>3.9851044979046999</v>
      </c>
      <c r="F83" s="49">
        <f>Calculations!H53</f>
        <v>3.9851044979046999</v>
      </c>
      <c r="G83" s="49">
        <f>Calculations!L53</f>
        <v>100</v>
      </c>
      <c r="H83" s="49">
        <f>Calculations!G53</f>
        <v>0</v>
      </c>
      <c r="I83" s="49">
        <f>Calculations!K53</f>
        <v>0</v>
      </c>
      <c r="J83" s="49">
        <f>Calculations!F53</f>
        <v>0</v>
      </c>
      <c r="K83" s="49">
        <f>Calculations!J53</f>
        <v>0</v>
      </c>
      <c r="L83" s="49">
        <f>Calculations!E53</f>
        <v>0</v>
      </c>
      <c r="M83" s="49">
        <f>Calculations!I53</f>
        <v>0</v>
      </c>
      <c r="N83" s="49">
        <f>Calculations!P53</f>
        <v>3.4410801064989447</v>
      </c>
      <c r="O83" s="49">
        <f>Calculations!T53</f>
        <v>86.348553928967391</v>
      </c>
      <c r="P83" s="49">
        <f>Calculations!O53</f>
        <v>0.35303712386358899</v>
      </c>
      <c r="Q83" s="49">
        <f>Calculations!S53</f>
        <v>8.8589176030191918</v>
      </c>
      <c r="R83" s="49">
        <f>Calculations!N53</f>
        <v>5.8826785415341101E-2</v>
      </c>
      <c r="S83" s="49">
        <f>Calculations!R53</f>
        <v>1.476166696413387</v>
      </c>
      <c r="T83" s="49">
        <f>Calculations!M53</f>
        <v>0.13216048212682499</v>
      </c>
      <c r="U83" s="49">
        <f>Calculations!Q53</f>
        <v>3.3163617716000351</v>
      </c>
      <c r="V83" s="31">
        <f>Calculations!AA53</f>
        <v>0</v>
      </c>
      <c r="W83" s="31">
        <f>Calculations!AB53</f>
        <v>0</v>
      </c>
      <c r="X83" s="31">
        <f>Calculations!Y53</f>
        <v>0</v>
      </c>
      <c r="Y83" s="31">
        <f>Calculations!Z53</f>
        <v>0</v>
      </c>
      <c r="Z83" s="31">
        <f>Calculations!AC53</f>
        <v>0.16459882999204001</v>
      </c>
      <c r="AA83" s="31">
        <f>Calculations!AD53</f>
        <v>4.1303516652720962</v>
      </c>
      <c r="AB83" s="31">
        <f>Calculations!AF53</f>
        <v>0</v>
      </c>
      <c r="AC83" s="31">
        <f>Calculations!AG53</f>
        <v>0</v>
      </c>
      <c r="AD83" s="31" t="s">
        <v>72</v>
      </c>
      <c r="AE83" s="33" t="s">
        <v>58</v>
      </c>
      <c r="AF83" s="21" t="s">
        <v>52</v>
      </c>
      <c r="AG83" s="20" t="s">
        <v>63</v>
      </c>
      <c r="AH83" s="26" t="s">
        <v>73</v>
      </c>
      <c r="AI83" s="26" t="s">
        <v>74</v>
      </c>
      <c r="AJ83" s="26" t="s">
        <v>901</v>
      </c>
      <c r="AK83" s="26" t="s">
        <v>902</v>
      </c>
    </row>
    <row r="84" spans="2:37" ht="76.5" x14ac:dyDescent="0.2">
      <c r="B84" s="29" t="str">
        <f>Calculations!A54</f>
        <v>04/24/003</v>
      </c>
      <c r="C84" s="20" t="str">
        <f>Calculations!B54</f>
        <v>Land at Redricks Lane,</v>
      </c>
      <c r="D84" s="11" t="str">
        <f>Calculations!C54</f>
        <v>Residential</v>
      </c>
      <c r="E84" s="49">
        <f>Calculations!D54</f>
        <v>2.13697718598914</v>
      </c>
      <c r="F84" s="49">
        <f>Calculations!H54</f>
        <v>2.13697718598914</v>
      </c>
      <c r="G84" s="49">
        <f>Calculations!L54</f>
        <v>100</v>
      </c>
      <c r="H84" s="49">
        <f>Calculations!G54</f>
        <v>0</v>
      </c>
      <c r="I84" s="49">
        <f>Calculations!K54</f>
        <v>0</v>
      </c>
      <c r="J84" s="49">
        <f>Calculations!F54</f>
        <v>0</v>
      </c>
      <c r="K84" s="49">
        <f>Calculations!J54</f>
        <v>0</v>
      </c>
      <c r="L84" s="49">
        <f>Calculations!E54</f>
        <v>0</v>
      </c>
      <c r="M84" s="49">
        <f>Calculations!I54</f>
        <v>0</v>
      </c>
      <c r="N84" s="49">
        <f>Calculations!P54</f>
        <v>2.0305117809999826</v>
      </c>
      <c r="O84" s="49">
        <f>Calculations!T54</f>
        <v>95.017943771829366</v>
      </c>
      <c r="P84" s="49">
        <f>Calculations!O54</f>
        <v>5.2587820517964103E-2</v>
      </c>
      <c r="Q84" s="49">
        <f>Calculations!S54</f>
        <v>2.4608508159446187</v>
      </c>
      <c r="R84" s="49">
        <f>Calculations!N54</f>
        <v>6.7498979989460998E-3</v>
      </c>
      <c r="S84" s="49">
        <f>Calculations!R54</f>
        <v>0.31586195880803392</v>
      </c>
      <c r="T84" s="49">
        <f>Calculations!M54</f>
        <v>4.7127686472247299E-2</v>
      </c>
      <c r="U84" s="49">
        <f>Calculations!Q54</f>
        <v>2.2053434534179814</v>
      </c>
      <c r="V84" s="31">
        <f>Calculations!AA54</f>
        <v>0</v>
      </c>
      <c r="W84" s="31">
        <f>Calculations!AB54</f>
        <v>0</v>
      </c>
      <c r="X84" s="31">
        <f>Calculations!Y54</f>
        <v>0</v>
      </c>
      <c r="Y84" s="31">
        <f>Calculations!Z54</f>
        <v>0</v>
      </c>
      <c r="Z84" s="31">
        <f>Calculations!AC54</f>
        <v>1.6166905762147799E-2</v>
      </c>
      <c r="AA84" s="31">
        <f>Calculations!AD54</f>
        <v>0.75653150946787684</v>
      </c>
      <c r="AB84" s="31">
        <f>Calculations!AF54</f>
        <v>0</v>
      </c>
      <c r="AC84" s="31">
        <f>Calculations!AG54</f>
        <v>0</v>
      </c>
      <c r="AD84" s="31" t="s">
        <v>72</v>
      </c>
      <c r="AE84" s="33" t="s">
        <v>58</v>
      </c>
      <c r="AF84" s="21" t="s">
        <v>52</v>
      </c>
      <c r="AG84" s="20" t="s">
        <v>63</v>
      </c>
      <c r="AH84" s="26" t="s">
        <v>73</v>
      </c>
      <c r="AI84" s="26" t="s">
        <v>74</v>
      </c>
      <c r="AJ84" s="26" t="s">
        <v>903</v>
      </c>
      <c r="AK84" s="26" t="s">
        <v>895</v>
      </c>
    </row>
    <row r="85" spans="2:37" ht="38.25" x14ac:dyDescent="0.2">
      <c r="B85" s="29" t="str">
        <f>Calculations!A55</f>
        <v>04/24/004</v>
      </c>
      <c r="C85" s="20" t="str">
        <f>Calculations!B55</f>
        <v>Retained Land at Chalks Farm</v>
      </c>
      <c r="D85" s="11" t="str">
        <f>Calculations!C55</f>
        <v>Residential</v>
      </c>
      <c r="E85" s="49">
        <f>Calculations!D55</f>
        <v>2.1303376446948801</v>
      </c>
      <c r="F85" s="49">
        <f>Calculations!H55</f>
        <v>2.1303376446948801</v>
      </c>
      <c r="G85" s="49">
        <f>Calculations!L55</f>
        <v>100</v>
      </c>
      <c r="H85" s="49">
        <f>Calculations!G55</f>
        <v>0</v>
      </c>
      <c r="I85" s="49">
        <f>Calculations!K55</f>
        <v>0</v>
      </c>
      <c r="J85" s="49">
        <f>Calculations!F55</f>
        <v>0</v>
      </c>
      <c r="K85" s="49">
        <f>Calculations!J55</f>
        <v>0</v>
      </c>
      <c r="L85" s="49">
        <f>Calculations!E55</f>
        <v>0</v>
      </c>
      <c r="M85" s="49">
        <f>Calculations!I55</f>
        <v>0</v>
      </c>
      <c r="N85" s="49">
        <f>Calculations!P55</f>
        <v>2.1285336465562152</v>
      </c>
      <c r="O85" s="49">
        <f>Calculations!T55</f>
        <v>99.91531867527398</v>
      </c>
      <c r="P85" s="49">
        <f>Calculations!O55</f>
        <v>1.80399813866461E-3</v>
      </c>
      <c r="Q85" s="49">
        <f>Calculations!S55</f>
        <v>8.4681324726014945E-2</v>
      </c>
      <c r="R85" s="49">
        <f>Calculations!N55</f>
        <v>0</v>
      </c>
      <c r="S85" s="49">
        <f>Calculations!R55</f>
        <v>0</v>
      </c>
      <c r="T85" s="49">
        <f>Calculations!M55</f>
        <v>0</v>
      </c>
      <c r="U85" s="49">
        <f>Calculations!Q55</f>
        <v>0</v>
      </c>
      <c r="V85" s="31">
        <f>Calculations!AA55</f>
        <v>0</v>
      </c>
      <c r="W85" s="31">
        <f>Calculations!AB55</f>
        <v>0</v>
      </c>
      <c r="X85" s="31">
        <f>Calculations!Y55</f>
        <v>0</v>
      </c>
      <c r="Y85" s="31">
        <f>Calculations!Z55</f>
        <v>0</v>
      </c>
      <c r="Z85" s="31">
        <f>Calculations!AC55</f>
        <v>0</v>
      </c>
      <c r="AA85" s="31">
        <f>Calculations!AD55</f>
        <v>0</v>
      </c>
      <c r="AB85" s="31">
        <f>Calculations!AF55</f>
        <v>0</v>
      </c>
      <c r="AC85" s="31">
        <f>Calculations!AG55</f>
        <v>0</v>
      </c>
      <c r="AD85" s="31" t="s">
        <v>72</v>
      </c>
      <c r="AE85" s="33" t="s">
        <v>58</v>
      </c>
      <c r="AF85" s="21" t="s">
        <v>52</v>
      </c>
      <c r="AG85" s="20" t="s">
        <v>63</v>
      </c>
      <c r="AH85" s="26" t="s">
        <v>149</v>
      </c>
      <c r="AI85" s="26" t="s">
        <v>97</v>
      </c>
      <c r="AJ85" s="26" t="s">
        <v>904</v>
      </c>
      <c r="AK85" s="26" t="s">
        <v>895</v>
      </c>
    </row>
    <row r="86" spans="2:37" ht="76.5" x14ac:dyDescent="0.2">
      <c r="B86" s="29" t="str">
        <f>Calculations!A56</f>
        <v>04/24/005</v>
      </c>
      <c r="C86" s="20" t="str">
        <f>Calculations!B56</f>
        <v>Land South of Wychford Drive, Sawbridgeworth</v>
      </c>
      <c r="D86" s="11" t="str">
        <f>Calculations!C56</f>
        <v>Residential</v>
      </c>
      <c r="E86" s="49">
        <f>Calculations!D56</f>
        <v>8.6973931078600693</v>
      </c>
      <c r="F86" s="49">
        <f>Calculations!H56</f>
        <v>8.6973931078600693</v>
      </c>
      <c r="G86" s="49">
        <f>Calculations!L56</f>
        <v>100</v>
      </c>
      <c r="H86" s="49">
        <f>Calculations!G56</f>
        <v>0</v>
      </c>
      <c r="I86" s="49">
        <f>Calculations!K56</f>
        <v>0</v>
      </c>
      <c r="J86" s="49">
        <f>Calculations!F56</f>
        <v>0</v>
      </c>
      <c r="K86" s="49">
        <f>Calculations!J56</f>
        <v>0</v>
      </c>
      <c r="L86" s="49">
        <f>Calculations!E56</f>
        <v>0</v>
      </c>
      <c r="M86" s="49">
        <f>Calculations!I56</f>
        <v>0</v>
      </c>
      <c r="N86" s="49">
        <f>Calculations!P56</f>
        <v>8.2724344051844572</v>
      </c>
      <c r="O86" s="49">
        <f>Calculations!T56</f>
        <v>95.113953141987267</v>
      </c>
      <c r="P86" s="49">
        <f>Calculations!O56</f>
        <v>0.29267615284583098</v>
      </c>
      <c r="Q86" s="49">
        <f>Calculations!S56</f>
        <v>3.3651020393838662</v>
      </c>
      <c r="R86" s="49">
        <f>Calculations!N56</f>
        <v>2.38862804186908E-2</v>
      </c>
      <c r="S86" s="49">
        <f>Calculations!R56</f>
        <v>0.27463724040602605</v>
      </c>
      <c r="T86" s="49">
        <f>Calculations!M56</f>
        <v>0.10839626941109</v>
      </c>
      <c r="U86" s="49">
        <f>Calculations!Q56</f>
        <v>1.2463075782228281</v>
      </c>
      <c r="V86" s="31">
        <f>Calculations!AA56</f>
        <v>0</v>
      </c>
      <c r="W86" s="31">
        <f>Calculations!AB56</f>
        <v>0</v>
      </c>
      <c r="X86" s="31">
        <f>Calculations!Y56</f>
        <v>0</v>
      </c>
      <c r="Y86" s="31">
        <f>Calculations!Z56</f>
        <v>0</v>
      </c>
      <c r="Z86" s="31">
        <f>Calculations!AC56</f>
        <v>0.14049869491324901</v>
      </c>
      <c r="AA86" s="31">
        <f>Calculations!AD56</f>
        <v>1.6154115741448611</v>
      </c>
      <c r="AB86" s="31">
        <f>Calculations!AF56</f>
        <v>0</v>
      </c>
      <c r="AC86" s="31">
        <f>Calculations!AG56</f>
        <v>0</v>
      </c>
      <c r="AD86" s="31" t="s">
        <v>72</v>
      </c>
      <c r="AE86" s="33" t="s">
        <v>58</v>
      </c>
      <c r="AF86" s="21" t="s">
        <v>52</v>
      </c>
      <c r="AG86" s="20" t="s">
        <v>63</v>
      </c>
      <c r="AH86" s="26" t="s">
        <v>73</v>
      </c>
      <c r="AI86" s="26" t="s">
        <v>74</v>
      </c>
      <c r="AJ86" s="26" t="s">
        <v>905</v>
      </c>
      <c r="AK86" s="78" t="s">
        <v>895</v>
      </c>
    </row>
    <row r="87" spans="2:37" ht="76.5" x14ac:dyDescent="0.2">
      <c r="B87" s="29" t="str">
        <f>Calculations!A57</f>
        <v>04/24/006</v>
      </c>
      <c r="C87" s="20" t="str">
        <f>Calculations!B57</f>
        <v>Land at Thomas Rivers</v>
      </c>
      <c r="D87" s="11" t="str">
        <f>Calculations!C57</f>
        <v>Residential</v>
      </c>
      <c r="E87" s="49">
        <f>Calculations!D57</f>
        <v>20.972101159656201</v>
      </c>
      <c r="F87" s="49">
        <f>Calculations!H57</f>
        <v>20.241740802118009</v>
      </c>
      <c r="G87" s="49">
        <f>Calculations!L57</f>
        <v>96.517466933913241</v>
      </c>
      <c r="H87" s="49">
        <f>Calculations!G57</f>
        <v>3.98366642655592E-2</v>
      </c>
      <c r="I87" s="49">
        <f>Calculations!K57</f>
        <v>0.1899507539196528</v>
      </c>
      <c r="J87" s="49">
        <f>Calculations!F57</f>
        <v>9.0766525107586309E-3</v>
      </c>
      <c r="K87" s="49">
        <f>Calculations!J57</f>
        <v>4.3279652532953093E-2</v>
      </c>
      <c r="L87" s="49">
        <f>Calculations!E57</f>
        <v>0.68144704076187501</v>
      </c>
      <c r="M87" s="49">
        <f>Calculations!I57</f>
        <v>3.2493026596341581</v>
      </c>
      <c r="N87" s="49">
        <f>Calculations!P57</f>
        <v>19.992586536377072</v>
      </c>
      <c r="O87" s="49">
        <f>Calculations!T57</f>
        <v>95.329439736046041</v>
      </c>
      <c r="P87" s="49">
        <f>Calculations!O57</f>
        <v>0.46585420160031099</v>
      </c>
      <c r="Q87" s="49">
        <f>Calculations!S57</f>
        <v>2.221304379822798</v>
      </c>
      <c r="R87" s="49">
        <f>Calculations!N57</f>
        <v>7.9559517462467005E-2</v>
      </c>
      <c r="S87" s="49">
        <f>Calculations!R57</f>
        <v>0.37935882941245186</v>
      </c>
      <c r="T87" s="49">
        <f>Calculations!M57</f>
        <v>0.434100904216351</v>
      </c>
      <c r="U87" s="49">
        <f>Calculations!Q57</f>
        <v>2.0698970547187048</v>
      </c>
      <c r="V87" s="31">
        <f>Calculations!AA57</f>
        <v>2E-3</v>
      </c>
      <c r="W87" s="31">
        <f>Calculations!AB57</f>
        <v>9.5364788905719089E-3</v>
      </c>
      <c r="X87" s="31">
        <f>Calculations!Y57</f>
        <v>0</v>
      </c>
      <c r="Y87" s="31">
        <f>Calculations!Z57</f>
        <v>0</v>
      </c>
      <c r="Z87" s="31">
        <f>Calculations!AC57</f>
        <v>0.18225122640102601</v>
      </c>
      <c r="AA87" s="31">
        <f>Calculations!AD57</f>
        <v>0.86901748667711309</v>
      </c>
      <c r="AB87" s="31">
        <f>Calculations!AF57</f>
        <v>0</v>
      </c>
      <c r="AC87" s="31">
        <f>Calculations!AG57</f>
        <v>0</v>
      </c>
      <c r="AD87" s="31" t="s">
        <v>50</v>
      </c>
      <c r="AE87" s="33" t="s">
        <v>67</v>
      </c>
      <c r="AF87" s="21" t="s">
        <v>52</v>
      </c>
      <c r="AG87" s="20" t="s">
        <v>53</v>
      </c>
      <c r="AH87" s="26" t="s">
        <v>54</v>
      </c>
      <c r="AI87" s="26" t="s">
        <v>55</v>
      </c>
      <c r="AJ87" s="26" t="s">
        <v>906</v>
      </c>
      <c r="AK87" s="26" t="s">
        <v>139</v>
      </c>
    </row>
    <row r="88" spans="2:37" ht="102" x14ac:dyDescent="0.2">
      <c r="B88" s="29" t="str">
        <f>Calculations!A58</f>
        <v>04/24/007</v>
      </c>
      <c r="C88" s="20" t="str">
        <f>Calculations!B58</f>
        <v>Land North of Leventhorpe School, Sawbridgeworth</v>
      </c>
      <c r="D88" s="11" t="str">
        <f>Calculations!C58</f>
        <v>Residential</v>
      </c>
      <c r="E88" s="49">
        <f>Calculations!D58</f>
        <v>1.8947699704738701</v>
      </c>
      <c r="F88" s="49">
        <f>Calculations!H58</f>
        <v>1.7452988424138811</v>
      </c>
      <c r="G88" s="49">
        <f>Calculations!L58</f>
        <v>92.111383946906912</v>
      </c>
      <c r="H88" s="49">
        <f>Calculations!G58</f>
        <v>9.5408139465926693E-3</v>
      </c>
      <c r="I88" s="49">
        <f>Calculations!K58</f>
        <v>0.50353415429138193</v>
      </c>
      <c r="J88" s="49">
        <f>Calculations!F58</f>
        <v>4.3824488466735097E-2</v>
      </c>
      <c r="K88" s="49">
        <f>Calculations!J58</f>
        <v>2.3129186734880998</v>
      </c>
      <c r="L88" s="49">
        <f>Calculations!E58</f>
        <v>9.6105825646661105E-2</v>
      </c>
      <c r="M88" s="49">
        <f>Calculations!I58</f>
        <v>5.0721632253136057</v>
      </c>
      <c r="N88" s="49">
        <f>Calculations!P58</f>
        <v>1.7766724295657743</v>
      </c>
      <c r="O88" s="49">
        <f>Calculations!T58</f>
        <v>93.767183207016927</v>
      </c>
      <c r="P88" s="49">
        <f>Calculations!O58</f>
        <v>3.2541595631286301E-2</v>
      </c>
      <c r="Q88" s="49">
        <f>Calculations!S58</f>
        <v>1.7174430742718523</v>
      </c>
      <c r="R88" s="49">
        <f>Calculations!N58</f>
        <v>8.93125112037523E-3</v>
      </c>
      <c r="S88" s="49">
        <f>Calculations!R58</f>
        <v>0.47136334539551417</v>
      </c>
      <c r="T88" s="49">
        <f>Calculations!M58</f>
        <v>7.6624694156434206E-2</v>
      </c>
      <c r="U88" s="49">
        <f>Calculations!Q58</f>
        <v>4.0440103733157038</v>
      </c>
      <c r="V88" s="31">
        <f>Calculations!AA58</f>
        <v>0</v>
      </c>
      <c r="W88" s="31">
        <f>Calculations!AB58</f>
        <v>0</v>
      </c>
      <c r="X88" s="31">
        <f>Calculations!Y58</f>
        <v>3.5317999869572701E-2</v>
      </c>
      <c r="Y88" s="31">
        <f>Calculations!Z58</f>
        <v>1.8639729581918532</v>
      </c>
      <c r="Z88" s="31">
        <f>Calculations!AC58</f>
        <v>2.3341767496318701E-2</v>
      </c>
      <c r="AA88" s="31">
        <f>Calculations!AD58</f>
        <v>1.2319050787194539</v>
      </c>
      <c r="AB88" s="31">
        <f>Calculations!AF58</f>
        <v>0</v>
      </c>
      <c r="AC88" s="31">
        <f>Calculations!AG58</f>
        <v>0</v>
      </c>
      <c r="AD88" s="31" t="s">
        <v>50</v>
      </c>
      <c r="AE88" s="33" t="s">
        <v>62</v>
      </c>
      <c r="AF88" s="21" t="s">
        <v>52</v>
      </c>
      <c r="AG88" s="20" t="s">
        <v>53</v>
      </c>
      <c r="AH88" s="26" t="s">
        <v>59</v>
      </c>
      <c r="AI88" s="26" t="s">
        <v>93</v>
      </c>
      <c r="AJ88" s="26" t="s">
        <v>907</v>
      </c>
      <c r="AK88" s="26" t="s">
        <v>139</v>
      </c>
    </row>
    <row r="89" spans="2:37" ht="63.75" x14ac:dyDescent="0.2">
      <c r="B89" s="29" t="str">
        <f>Calculations!A59</f>
        <v>04/24/008</v>
      </c>
      <c r="C89" s="20" t="str">
        <f>Calculations!B59</f>
        <v>Land west of Sawbridgeworth</v>
      </c>
      <c r="D89" s="11" t="str">
        <f>Calculations!C59</f>
        <v>Mixed use</v>
      </c>
      <c r="E89" s="49">
        <f>Calculations!D59</f>
        <v>109.949282055201</v>
      </c>
      <c r="F89" s="49">
        <f>Calculations!H59</f>
        <v>104.01359860165647</v>
      </c>
      <c r="G89" s="49">
        <f>Calculations!L59</f>
        <v>94.601435004764781</v>
      </c>
      <c r="H89" s="49">
        <f>Calculations!G59</f>
        <v>1.1649456697609699</v>
      </c>
      <c r="I89" s="49">
        <f>Calculations!K59</f>
        <v>1.0595300378369901</v>
      </c>
      <c r="J89" s="49">
        <f>Calculations!F59</f>
        <v>1.52437401567232</v>
      </c>
      <c r="K89" s="49">
        <f>Calculations!J59</f>
        <v>1.3864338058223924</v>
      </c>
      <c r="L89" s="49">
        <f>Calculations!E59</f>
        <v>3.2463637681112401</v>
      </c>
      <c r="M89" s="49">
        <f>Calculations!I59</f>
        <v>2.9526011515758466</v>
      </c>
      <c r="N89" s="49">
        <f>Calculations!P59</f>
        <v>106.54779653219931</v>
      </c>
      <c r="O89" s="49">
        <f>Calculations!T59</f>
        <v>96.906314020955648</v>
      </c>
      <c r="P89" s="49">
        <f>Calculations!O59</f>
        <v>2.1141529820410301</v>
      </c>
      <c r="Q89" s="49">
        <f>Calculations!S59</f>
        <v>1.9228438262831049</v>
      </c>
      <c r="R89" s="49">
        <f>Calculations!N59</f>
        <v>0.44700272737332197</v>
      </c>
      <c r="S89" s="49">
        <f>Calculations!R59</f>
        <v>0.40655356635152962</v>
      </c>
      <c r="T89" s="49">
        <f>Calculations!M59</f>
        <v>0.84032981358733505</v>
      </c>
      <c r="U89" s="49">
        <f>Calculations!Q59</f>
        <v>0.76428858640972308</v>
      </c>
      <c r="V89" s="31">
        <f>Calculations!AA59</f>
        <v>0.21</v>
      </c>
      <c r="W89" s="31">
        <f>Calculations!AB59</f>
        <v>0.19099715439212023</v>
      </c>
      <c r="X89" s="31">
        <f>Calculations!Y59</f>
        <v>0.23839903504870699</v>
      </c>
      <c r="Y89" s="31">
        <f>Calculations!Z59</f>
        <v>0.21682636811490652</v>
      </c>
      <c r="Z89" s="31">
        <f>Calculations!AC59</f>
        <v>1.0858473302007701</v>
      </c>
      <c r="AA89" s="31">
        <f>Calculations!AD59</f>
        <v>0.98758928653632405</v>
      </c>
      <c r="AB89" s="31">
        <f>Calculations!AF59</f>
        <v>0</v>
      </c>
      <c r="AC89" s="31">
        <f>Calculations!AG59</f>
        <v>0</v>
      </c>
      <c r="AD89" s="31" t="s">
        <v>50</v>
      </c>
      <c r="AE89" s="33" t="s">
        <v>51</v>
      </c>
      <c r="AF89" s="21" t="s">
        <v>52</v>
      </c>
      <c r="AG89" s="20" t="s">
        <v>53</v>
      </c>
      <c r="AH89" s="26" t="s">
        <v>54</v>
      </c>
      <c r="AI89" s="26" t="s">
        <v>93</v>
      </c>
      <c r="AJ89" s="26" t="s">
        <v>908</v>
      </c>
      <c r="AK89" s="26" t="s">
        <v>139</v>
      </c>
    </row>
    <row r="90" spans="2:37" ht="114.75" x14ac:dyDescent="0.2">
      <c r="B90" s="29" t="str">
        <f>Calculations!A60</f>
        <v>04/24/009</v>
      </c>
      <c r="C90" s="20" t="str">
        <f>Calculations!B60</f>
        <v>Kecksy’s Farm</v>
      </c>
      <c r="D90" s="11" t="str">
        <f>Calculations!C60</f>
        <v>Residential</v>
      </c>
      <c r="E90" s="49">
        <f>Calculations!D60</f>
        <v>6.0937982130192196</v>
      </c>
      <c r="F90" s="49">
        <f>Calculations!H60</f>
        <v>3.8280293176935523</v>
      </c>
      <c r="G90" s="49">
        <f>Calculations!L60</f>
        <v>62.818445637321574</v>
      </c>
      <c r="H90" s="49">
        <f>Calculations!G60</f>
        <v>2.2425691624714101</v>
      </c>
      <c r="I90" s="49">
        <f>Calculations!K60</f>
        <v>36.800843810026848</v>
      </c>
      <c r="J90" s="49">
        <f>Calculations!F60</f>
        <v>2.0294702801875201E-3</v>
      </c>
      <c r="K90" s="49">
        <f>Calculations!J60</f>
        <v>3.330386417869264E-2</v>
      </c>
      <c r="L90" s="49">
        <f>Calculations!E60</f>
        <v>2.1170262574069398E-2</v>
      </c>
      <c r="M90" s="49">
        <f>Calculations!I60</f>
        <v>0.34740668847287653</v>
      </c>
      <c r="N90" s="49">
        <f>Calculations!P60</f>
        <v>6.0269813391149487</v>
      </c>
      <c r="O90" s="49">
        <f>Calculations!T60</f>
        <v>98.903526641864858</v>
      </c>
      <c r="P90" s="49">
        <f>Calculations!O60</f>
        <v>5.6814345785498099E-2</v>
      </c>
      <c r="Q90" s="49">
        <f>Calculations!S60</f>
        <v>0.93233060563305048</v>
      </c>
      <c r="R90" s="49">
        <f>Calculations!N60</f>
        <v>1.0002528118772801E-2</v>
      </c>
      <c r="S90" s="49">
        <f>Calculations!R60</f>
        <v>0.16414275250208804</v>
      </c>
      <c r="T90" s="49">
        <f>Calculations!M60</f>
        <v>0</v>
      </c>
      <c r="U90" s="49">
        <f>Calculations!Q60</f>
        <v>0</v>
      </c>
      <c r="V90" s="31">
        <f>Calculations!AA60</f>
        <v>6.4000000000000001E-2</v>
      </c>
      <c r="W90" s="31">
        <f>Calculations!AB60</f>
        <v>1.0502481008193854</v>
      </c>
      <c r="X90" s="31">
        <f>Calculations!Y60</f>
        <v>2.0294702801875201E-3</v>
      </c>
      <c r="Y90" s="31">
        <f>Calculations!Z60</f>
        <v>3.330386417869264E-2</v>
      </c>
      <c r="Z90" s="31">
        <f>Calculations!AC60</f>
        <v>3.1207880932436E-2</v>
      </c>
      <c r="AA90" s="31">
        <f>Calculations!AD60</f>
        <v>0.51212527624825654</v>
      </c>
      <c r="AB90" s="31">
        <f>Calculations!AF60</f>
        <v>0</v>
      </c>
      <c r="AC90" s="31">
        <f>Calculations!AG60</f>
        <v>0</v>
      </c>
      <c r="AD90" s="31" t="s">
        <v>50</v>
      </c>
      <c r="AE90" s="33" t="s">
        <v>67</v>
      </c>
      <c r="AF90" s="21" t="s">
        <v>52</v>
      </c>
      <c r="AG90" s="20" t="s">
        <v>53</v>
      </c>
      <c r="AH90" s="26" t="s">
        <v>54</v>
      </c>
      <c r="AI90" s="26" t="s">
        <v>93</v>
      </c>
      <c r="AJ90" s="26" t="s">
        <v>909</v>
      </c>
      <c r="AK90" s="26" t="s">
        <v>910</v>
      </c>
    </row>
    <row r="91" spans="2:37" x14ac:dyDescent="0.2">
      <c r="B91" s="29" t="str">
        <f>Calculations!A61</f>
        <v>04/24/010</v>
      </c>
      <c r="C91" s="20" t="str">
        <f>Calculations!B61</f>
        <v>Redricks Employment Site, under land title HD432408</v>
      </c>
      <c r="D91" s="11" t="str">
        <f>Calculations!C61</f>
        <v>Employment</v>
      </c>
      <c r="E91" s="49">
        <f>Calculations!D61</f>
        <v>0.68435672962551397</v>
      </c>
      <c r="F91" s="49">
        <f>Calculations!H61</f>
        <v>0.68435672962551397</v>
      </c>
      <c r="G91" s="49">
        <f>Calculations!L61</f>
        <v>100</v>
      </c>
      <c r="H91" s="49">
        <f>Calculations!G61</f>
        <v>0</v>
      </c>
      <c r="I91" s="49">
        <f>Calculations!K61</f>
        <v>0</v>
      </c>
      <c r="J91" s="49">
        <f>Calculations!F61</f>
        <v>0</v>
      </c>
      <c r="K91" s="49">
        <f>Calculations!J61</f>
        <v>0</v>
      </c>
      <c r="L91" s="49">
        <f>Calculations!E61</f>
        <v>0</v>
      </c>
      <c r="M91" s="49">
        <f>Calculations!I61</f>
        <v>0</v>
      </c>
      <c r="N91" s="49">
        <f>Calculations!P61</f>
        <v>0.68435672962551397</v>
      </c>
      <c r="O91" s="49">
        <f>Calculations!T61</f>
        <v>100</v>
      </c>
      <c r="P91" s="49">
        <f>Calculations!O61</f>
        <v>0</v>
      </c>
      <c r="Q91" s="49">
        <f>Calculations!S61</f>
        <v>0</v>
      </c>
      <c r="R91" s="49">
        <f>Calculations!N61</f>
        <v>0</v>
      </c>
      <c r="S91" s="49">
        <f>Calculations!R61</f>
        <v>0</v>
      </c>
      <c r="T91" s="49">
        <f>Calculations!M61</f>
        <v>0</v>
      </c>
      <c r="U91" s="49">
        <f>Calculations!Q61</f>
        <v>0</v>
      </c>
      <c r="V91" s="31">
        <f>Calculations!AA61</f>
        <v>0</v>
      </c>
      <c r="W91" s="31">
        <f>Calculations!AB61</f>
        <v>0</v>
      </c>
      <c r="X91" s="31">
        <f>Calculations!Y61</f>
        <v>0</v>
      </c>
      <c r="Y91" s="31">
        <f>Calculations!Z61</f>
        <v>0</v>
      </c>
      <c r="Z91" s="31">
        <f>Calculations!AC61</f>
        <v>0</v>
      </c>
      <c r="AA91" s="31">
        <f>Calculations!AD61</f>
        <v>0</v>
      </c>
      <c r="AB91" s="31">
        <f>Calculations!AF61</f>
        <v>0</v>
      </c>
      <c r="AC91" s="31">
        <f>Calculations!AG61</f>
        <v>0</v>
      </c>
      <c r="AD91" s="31" t="s">
        <v>72</v>
      </c>
      <c r="AE91" s="33" t="s">
        <v>58</v>
      </c>
      <c r="AF91" s="21" t="s">
        <v>79</v>
      </c>
      <c r="AG91" s="20" t="s">
        <v>110</v>
      </c>
      <c r="AH91" s="26" t="s">
        <v>111</v>
      </c>
      <c r="AI91" s="26" t="s">
        <v>112</v>
      </c>
      <c r="AJ91" s="26" t="s">
        <v>113</v>
      </c>
      <c r="AK91" s="26" t="s">
        <v>114</v>
      </c>
    </row>
    <row r="92" spans="2:37" ht="140.25" x14ac:dyDescent="0.2">
      <c r="B92" s="29" t="str">
        <f>Calculations!A62</f>
        <v>04/24/011</v>
      </c>
      <c r="C92" s="20" t="str">
        <f>Calculations!B62</f>
        <v>Land at Redricks Farm, title numbers HD441060 and HD432408</v>
      </c>
      <c r="D92" s="11" t="str">
        <f>Calculations!C62</f>
        <v>Residential</v>
      </c>
      <c r="E92" s="49">
        <f>Calculations!D62</f>
        <v>34.645548439866197</v>
      </c>
      <c r="F92" s="49">
        <f>Calculations!H62</f>
        <v>10.322370532222125</v>
      </c>
      <c r="G92" s="49">
        <f>Calculations!L62</f>
        <v>29.794218873857698</v>
      </c>
      <c r="H92" s="49">
        <f>Calculations!G62</f>
        <v>11.8912752405675</v>
      </c>
      <c r="I92" s="49">
        <f>Calculations!K62</f>
        <v>34.322664169127023</v>
      </c>
      <c r="J92" s="49">
        <f>Calculations!F62</f>
        <v>3.2042389819931998</v>
      </c>
      <c r="K92" s="49">
        <f>Calculations!J62</f>
        <v>9.2486311410389508</v>
      </c>
      <c r="L92" s="49">
        <f>Calculations!E62</f>
        <v>9.2276636850833693</v>
      </c>
      <c r="M92" s="49">
        <f>Calculations!I62</f>
        <v>26.634485815976326</v>
      </c>
      <c r="N92" s="49">
        <f>Calculations!P62</f>
        <v>21.493122402419527</v>
      </c>
      <c r="O92" s="49">
        <f>Calculations!T62</f>
        <v>62.03718333316283</v>
      </c>
      <c r="P92" s="49">
        <f>Calculations!O62</f>
        <v>3.99340501525257</v>
      </c>
      <c r="Q92" s="49">
        <f>Calculations!S62</f>
        <v>11.526459228041572</v>
      </c>
      <c r="R92" s="49">
        <f>Calculations!N62</f>
        <v>1.4881728749160601</v>
      </c>
      <c r="S92" s="49">
        <f>Calculations!R62</f>
        <v>4.2954230541307821</v>
      </c>
      <c r="T92" s="49">
        <f>Calculations!M62</f>
        <v>7.6708481472780399</v>
      </c>
      <c r="U92" s="49">
        <f>Calculations!Q62</f>
        <v>22.140934384664817</v>
      </c>
      <c r="V92" s="31">
        <f>Calculations!AA62</f>
        <v>0.20899999999999999</v>
      </c>
      <c r="W92" s="31">
        <f>Calculations!AB62</f>
        <v>0.60325210427180398</v>
      </c>
      <c r="X92" s="31">
        <f>Calculations!Y62</f>
        <v>1.01938469708587</v>
      </c>
      <c r="Y92" s="31">
        <f>Calculations!Z62</f>
        <v>2.9423251845910365</v>
      </c>
      <c r="Z92" s="31">
        <f>Calculations!AC62</f>
        <v>3.5458543585593398</v>
      </c>
      <c r="AA92" s="31">
        <f>Calculations!AD62</f>
        <v>10.234660781063491</v>
      </c>
      <c r="AB92" s="31">
        <f>Calculations!AF62</f>
        <v>5.7504401143964303</v>
      </c>
      <c r="AC92" s="31">
        <f>Calculations!AG62</f>
        <v>16.597919136357127</v>
      </c>
      <c r="AD92" s="31" t="s">
        <v>50</v>
      </c>
      <c r="AE92" s="33" t="s">
        <v>67</v>
      </c>
      <c r="AF92" s="21" t="s">
        <v>52</v>
      </c>
      <c r="AG92" s="20" t="s">
        <v>53</v>
      </c>
      <c r="AH92" s="26" t="s">
        <v>140</v>
      </c>
      <c r="AI92" s="26" t="s">
        <v>961</v>
      </c>
      <c r="AJ92" s="26" t="s">
        <v>911</v>
      </c>
      <c r="AK92" s="26" t="s">
        <v>912</v>
      </c>
    </row>
    <row r="93" spans="2:37" ht="89.25" x14ac:dyDescent="0.2">
      <c r="B93" s="29" t="str">
        <f>Calculations!A63</f>
        <v>04/24/012</v>
      </c>
      <c r="C93" s="20" t="str">
        <f>Calculations!B63</f>
        <v>Grazing Land at Reedings Way</v>
      </c>
      <c r="D93" s="11" t="str">
        <f>Calculations!C63</f>
        <v>Leisure</v>
      </c>
      <c r="E93" s="49">
        <f>Calculations!D63</f>
        <v>0.96244485250450595</v>
      </c>
      <c r="F93" s="49">
        <f>Calculations!H63</f>
        <v>0.78427580053514778</v>
      </c>
      <c r="G93" s="49">
        <f>Calculations!L63</f>
        <v>81.48786899262636</v>
      </c>
      <c r="H93" s="49">
        <f>Calculations!G63</f>
        <v>0.15228304367660001</v>
      </c>
      <c r="I93" s="49">
        <f>Calculations!K63</f>
        <v>15.822521496200434</v>
      </c>
      <c r="J93" s="49">
        <f>Calculations!F63</f>
        <v>1.20898584562819E-3</v>
      </c>
      <c r="K93" s="49">
        <f>Calculations!J63</f>
        <v>0.12561611633977021</v>
      </c>
      <c r="L93" s="49">
        <f>Calculations!E63</f>
        <v>2.467702244713E-2</v>
      </c>
      <c r="M93" s="49">
        <f>Calculations!I63</f>
        <v>2.5639933948334424</v>
      </c>
      <c r="N93" s="49">
        <f>Calculations!P63</f>
        <v>0.96244485250450595</v>
      </c>
      <c r="O93" s="49">
        <f>Calculations!T63</f>
        <v>100</v>
      </c>
      <c r="P93" s="49">
        <f>Calculations!O63</f>
        <v>0</v>
      </c>
      <c r="Q93" s="49">
        <f>Calculations!S63</f>
        <v>0</v>
      </c>
      <c r="R93" s="49">
        <f>Calculations!N63</f>
        <v>0</v>
      </c>
      <c r="S93" s="49">
        <f>Calculations!R63</f>
        <v>0</v>
      </c>
      <c r="T93" s="49">
        <f>Calculations!M63</f>
        <v>0</v>
      </c>
      <c r="U93" s="49">
        <f>Calculations!Q63</f>
        <v>0</v>
      </c>
      <c r="V93" s="31">
        <f>Calculations!AA63</f>
        <v>6.0000000000000001E-3</v>
      </c>
      <c r="W93" s="31">
        <f>Calculations!AB63</f>
        <v>0.62341234247204924</v>
      </c>
      <c r="X93" s="31">
        <f>Calculations!Y63</f>
        <v>1.20898584562819E-3</v>
      </c>
      <c r="Y93" s="31">
        <f>Calculations!Z63</f>
        <v>0.12561611633977021</v>
      </c>
      <c r="Z93" s="31">
        <f>Calculations!AC63</f>
        <v>0</v>
      </c>
      <c r="AA93" s="31">
        <f>Calculations!AD63</f>
        <v>0</v>
      </c>
      <c r="AB93" s="31">
        <f>Calculations!AF63</f>
        <v>0</v>
      </c>
      <c r="AC93" s="31">
        <f>Calculations!AG63</f>
        <v>0</v>
      </c>
      <c r="AD93" s="31" t="s">
        <v>50</v>
      </c>
      <c r="AE93" s="33" t="s">
        <v>67</v>
      </c>
      <c r="AF93" s="21" t="s">
        <v>79</v>
      </c>
      <c r="AG93" s="20" t="s">
        <v>53</v>
      </c>
      <c r="AH93" s="26" t="s">
        <v>54</v>
      </c>
      <c r="AI93" s="26" t="s">
        <v>93</v>
      </c>
      <c r="AJ93" s="26" t="s">
        <v>913</v>
      </c>
      <c r="AK93" s="26" t="s">
        <v>914</v>
      </c>
    </row>
    <row r="94" spans="2:37" ht="38.25" x14ac:dyDescent="0.2">
      <c r="B94" s="29" t="str">
        <f>Calculations!A64</f>
        <v>05/24/003</v>
      </c>
      <c r="C94" s="20" t="str">
        <f>Calculations!B64</f>
        <v>Land on the west side of Hoe Land adjacent to the A10</v>
      </c>
      <c r="D94" s="11" t="str">
        <f>Calculations!C64</f>
        <v>Residential</v>
      </c>
      <c r="E94" s="49">
        <f>Calculations!D64</f>
        <v>0.677476953783127</v>
      </c>
      <c r="F94" s="49">
        <f>Calculations!H64</f>
        <v>0.677476953783127</v>
      </c>
      <c r="G94" s="49">
        <f>Calculations!L64</f>
        <v>100</v>
      </c>
      <c r="H94" s="49">
        <f>Calculations!G64</f>
        <v>0</v>
      </c>
      <c r="I94" s="49">
        <f>Calculations!K64</f>
        <v>0</v>
      </c>
      <c r="J94" s="49">
        <f>Calculations!F64</f>
        <v>0</v>
      </c>
      <c r="K94" s="49">
        <f>Calculations!J64</f>
        <v>0</v>
      </c>
      <c r="L94" s="49">
        <f>Calculations!E64</f>
        <v>0</v>
      </c>
      <c r="M94" s="49">
        <f>Calculations!I64</f>
        <v>0</v>
      </c>
      <c r="N94" s="49">
        <f>Calculations!P64</f>
        <v>0.66094511489727081</v>
      </c>
      <c r="O94" s="49">
        <f>Calculations!T64</f>
        <v>97.559793171776533</v>
      </c>
      <c r="P94" s="49">
        <f>Calculations!O64</f>
        <v>1.38695589097231E-2</v>
      </c>
      <c r="Q94" s="49">
        <f>Calculations!S64</f>
        <v>2.0472370067016339</v>
      </c>
      <c r="R94" s="49">
        <f>Calculations!N64</f>
        <v>0</v>
      </c>
      <c r="S94" s="49">
        <f>Calculations!R64</f>
        <v>0</v>
      </c>
      <c r="T94" s="49">
        <f>Calculations!M64</f>
        <v>2.6622799761331401E-3</v>
      </c>
      <c r="U94" s="49">
        <f>Calculations!Q64</f>
        <v>0.39296982152183813</v>
      </c>
      <c r="V94" s="31">
        <f>Calculations!AA64</f>
        <v>0</v>
      </c>
      <c r="W94" s="31">
        <f>Calculations!AB64</f>
        <v>0</v>
      </c>
      <c r="X94" s="31">
        <f>Calculations!Y64</f>
        <v>0</v>
      </c>
      <c r="Y94" s="31">
        <f>Calculations!Z64</f>
        <v>0</v>
      </c>
      <c r="Z94" s="31">
        <f>Calculations!AC64</f>
        <v>1.03810294503098E-2</v>
      </c>
      <c r="AA94" s="31">
        <f>Calculations!AD64</f>
        <v>1.5323073932390858</v>
      </c>
      <c r="AB94" s="31">
        <f>Calculations!AF64</f>
        <v>0</v>
      </c>
      <c r="AC94" s="31">
        <f>Calculations!AG64</f>
        <v>0</v>
      </c>
      <c r="AD94" s="31" t="s">
        <v>72</v>
      </c>
      <c r="AE94" s="33" t="s">
        <v>78</v>
      </c>
      <c r="AF94" s="21" t="s">
        <v>52</v>
      </c>
      <c r="AG94" s="20" t="s">
        <v>63</v>
      </c>
      <c r="AH94" s="26" t="s">
        <v>73</v>
      </c>
      <c r="AI94" s="26" t="s">
        <v>74</v>
      </c>
      <c r="AJ94" s="26" t="s">
        <v>150</v>
      </c>
      <c r="AK94" s="26" t="s">
        <v>99</v>
      </c>
    </row>
    <row r="95" spans="2:37" ht="63.75" x14ac:dyDescent="0.2">
      <c r="B95" s="29" t="str">
        <f>Calculations!A65</f>
        <v>05/24/004</v>
      </c>
      <c r="C95" s="20" t="str">
        <f>Calculations!B65</f>
        <v>Bakers End Farm</v>
      </c>
      <c r="D95" s="11" t="str">
        <f>Calculations!C65</f>
        <v>Residential</v>
      </c>
      <c r="E95" s="49">
        <f>Calculations!D65</f>
        <v>0.33064395335757002</v>
      </c>
      <c r="F95" s="49">
        <f>Calculations!H65</f>
        <v>0.33064395335757002</v>
      </c>
      <c r="G95" s="49">
        <f>Calculations!L65</f>
        <v>100</v>
      </c>
      <c r="H95" s="49">
        <f>Calculations!G65</f>
        <v>0</v>
      </c>
      <c r="I95" s="49">
        <f>Calculations!K65</f>
        <v>0</v>
      </c>
      <c r="J95" s="49">
        <f>Calculations!F65</f>
        <v>0</v>
      </c>
      <c r="K95" s="49">
        <f>Calculations!J65</f>
        <v>0</v>
      </c>
      <c r="L95" s="49">
        <f>Calculations!E65</f>
        <v>0</v>
      </c>
      <c r="M95" s="49">
        <f>Calculations!I65</f>
        <v>0</v>
      </c>
      <c r="N95" s="49">
        <f>Calculations!P65</f>
        <v>0.25882985403825143</v>
      </c>
      <c r="O95" s="49">
        <f>Calculations!T65</f>
        <v>78.280534517546045</v>
      </c>
      <c r="P95" s="49">
        <f>Calculations!O65</f>
        <v>3.7683940902761198E-2</v>
      </c>
      <c r="Q95" s="49">
        <f>Calculations!S65</f>
        <v>11.397135958511981</v>
      </c>
      <c r="R95" s="49">
        <f>Calculations!N65</f>
        <v>8.18504734317539E-3</v>
      </c>
      <c r="S95" s="49">
        <f>Calculations!R65</f>
        <v>2.4754867766548241</v>
      </c>
      <c r="T95" s="49">
        <f>Calculations!M65</f>
        <v>2.5945111073382002E-2</v>
      </c>
      <c r="U95" s="49">
        <f>Calculations!Q65</f>
        <v>7.8468427472871545</v>
      </c>
      <c r="V95" s="31">
        <f>Calculations!AA65</f>
        <v>0</v>
      </c>
      <c r="W95" s="31">
        <f>Calculations!AB65</f>
        <v>0</v>
      </c>
      <c r="X95" s="31">
        <f>Calculations!Y65</f>
        <v>0</v>
      </c>
      <c r="Y95" s="31">
        <f>Calculations!Z65</f>
        <v>0</v>
      </c>
      <c r="Z95" s="31">
        <f>Calculations!AC65</f>
        <v>1.8022366716629001E-2</v>
      </c>
      <c r="AA95" s="31">
        <f>Calculations!AD65</f>
        <v>5.4506869197571497</v>
      </c>
      <c r="AB95" s="31">
        <f>Calculations!AF65</f>
        <v>0</v>
      </c>
      <c r="AC95" s="31">
        <f>Calculations!AG65</f>
        <v>0</v>
      </c>
      <c r="AD95" s="31" t="s">
        <v>77</v>
      </c>
      <c r="AE95" s="33" t="s">
        <v>67</v>
      </c>
      <c r="AF95" s="21" t="s">
        <v>52</v>
      </c>
      <c r="AG95" s="20" t="s">
        <v>63</v>
      </c>
      <c r="AH95" s="26" t="s">
        <v>88</v>
      </c>
      <c r="AI95" s="26" t="s">
        <v>74</v>
      </c>
      <c r="AJ95" s="26" t="s">
        <v>151</v>
      </c>
      <c r="AK95" s="26" t="s">
        <v>76</v>
      </c>
    </row>
    <row r="96" spans="2:37" x14ac:dyDescent="0.2">
      <c r="B96" s="29" t="str">
        <f>Calculations!A66</f>
        <v>05/24/005</v>
      </c>
      <c r="C96" s="20" t="str">
        <f>Calculations!B66</f>
        <v>Land Adjoining Westmill Road</v>
      </c>
      <c r="D96" s="11" t="str">
        <f>Calculations!C66</f>
        <v>Residential</v>
      </c>
      <c r="E96" s="49">
        <f>Calculations!D66</f>
        <v>0.40675639900267102</v>
      </c>
      <c r="F96" s="49">
        <f>Calculations!H66</f>
        <v>0.40675639900267102</v>
      </c>
      <c r="G96" s="49">
        <f>Calculations!L66</f>
        <v>100</v>
      </c>
      <c r="H96" s="49">
        <f>Calculations!G66</f>
        <v>0</v>
      </c>
      <c r="I96" s="49">
        <f>Calculations!K66</f>
        <v>0</v>
      </c>
      <c r="J96" s="49">
        <f>Calculations!F66</f>
        <v>0</v>
      </c>
      <c r="K96" s="49">
        <f>Calculations!J66</f>
        <v>0</v>
      </c>
      <c r="L96" s="49">
        <f>Calculations!E66</f>
        <v>0</v>
      </c>
      <c r="M96" s="49">
        <f>Calculations!I66</f>
        <v>0</v>
      </c>
      <c r="N96" s="49">
        <f>Calculations!P66</f>
        <v>0.40675639900267102</v>
      </c>
      <c r="O96" s="49">
        <f>Calculations!T66</f>
        <v>100</v>
      </c>
      <c r="P96" s="49">
        <f>Calculations!O66</f>
        <v>0</v>
      </c>
      <c r="Q96" s="49">
        <f>Calculations!S66</f>
        <v>0</v>
      </c>
      <c r="R96" s="49">
        <f>Calculations!N66</f>
        <v>0</v>
      </c>
      <c r="S96" s="49">
        <f>Calculations!R66</f>
        <v>0</v>
      </c>
      <c r="T96" s="49">
        <f>Calculations!M66</f>
        <v>0</v>
      </c>
      <c r="U96" s="49">
        <f>Calculations!Q66</f>
        <v>0</v>
      </c>
      <c r="V96" s="31">
        <f>Calculations!AA66</f>
        <v>0</v>
      </c>
      <c r="W96" s="31">
        <f>Calculations!AB66</f>
        <v>0</v>
      </c>
      <c r="X96" s="31">
        <f>Calculations!Y66</f>
        <v>0</v>
      </c>
      <c r="Y96" s="31">
        <f>Calculations!Z66</f>
        <v>0</v>
      </c>
      <c r="Z96" s="31">
        <f>Calculations!AC66</f>
        <v>0</v>
      </c>
      <c r="AA96" s="31">
        <f>Calculations!AD66</f>
        <v>0</v>
      </c>
      <c r="AB96" s="31">
        <f>Calculations!AF66</f>
        <v>0</v>
      </c>
      <c r="AC96" s="31">
        <f>Calculations!AG66</f>
        <v>0</v>
      </c>
      <c r="AD96" s="31" t="s">
        <v>72</v>
      </c>
      <c r="AE96" s="33" t="s">
        <v>78</v>
      </c>
      <c r="AF96" s="21" t="s">
        <v>52</v>
      </c>
      <c r="AG96" s="20" t="s">
        <v>110</v>
      </c>
      <c r="AH96" s="26" t="s">
        <v>111</v>
      </c>
      <c r="AI96" s="26" t="s">
        <v>112</v>
      </c>
      <c r="AJ96" s="26" t="s">
        <v>113</v>
      </c>
      <c r="AK96" s="26" t="s">
        <v>114</v>
      </c>
    </row>
    <row r="97" spans="2:37" ht="76.5" x14ac:dyDescent="0.2">
      <c r="B97" s="29" t="str">
        <f>Calculations!A67</f>
        <v>05/24/006</v>
      </c>
      <c r="C97" s="20" t="str">
        <f>Calculations!B67</f>
        <v>Land West of London Road</v>
      </c>
      <c r="D97" s="11" t="str">
        <f>Calculations!C67</f>
        <v>Residential</v>
      </c>
      <c r="E97" s="49">
        <f>Calculations!D67</f>
        <v>8.0015324169300897</v>
      </c>
      <c r="F97" s="49">
        <f>Calculations!H67</f>
        <v>8.0015324169300897</v>
      </c>
      <c r="G97" s="49">
        <f>Calculations!L67</f>
        <v>100</v>
      </c>
      <c r="H97" s="49">
        <f>Calculations!G67</f>
        <v>0</v>
      </c>
      <c r="I97" s="49">
        <f>Calculations!K67</f>
        <v>0</v>
      </c>
      <c r="J97" s="49">
        <f>Calculations!F67</f>
        <v>0</v>
      </c>
      <c r="K97" s="49">
        <f>Calculations!J67</f>
        <v>0</v>
      </c>
      <c r="L97" s="49">
        <f>Calculations!E67</f>
        <v>0</v>
      </c>
      <c r="M97" s="49">
        <f>Calculations!I67</f>
        <v>0</v>
      </c>
      <c r="N97" s="49">
        <f>Calculations!P67</f>
        <v>6.6299747154147219</v>
      </c>
      <c r="O97" s="49">
        <f>Calculations!T67</f>
        <v>82.858812161863526</v>
      </c>
      <c r="P97" s="49">
        <f>Calculations!O67</f>
        <v>0.86978708962208195</v>
      </c>
      <c r="Q97" s="49">
        <f>Calculations!S67</f>
        <v>10.870256399658368</v>
      </c>
      <c r="R97" s="49">
        <f>Calculations!N67</f>
        <v>0.220074812941986</v>
      </c>
      <c r="S97" s="49">
        <f>Calculations!R67</f>
        <v>2.750408315241458</v>
      </c>
      <c r="T97" s="49">
        <f>Calculations!M67</f>
        <v>0.28169579895129998</v>
      </c>
      <c r="U97" s="49">
        <f>Calculations!Q67</f>
        <v>3.520523123236647</v>
      </c>
      <c r="V97" s="31">
        <f>Calculations!AA67</f>
        <v>0</v>
      </c>
      <c r="W97" s="31">
        <f>Calculations!AB67</f>
        <v>0</v>
      </c>
      <c r="X97" s="31">
        <f>Calculations!Y67</f>
        <v>0</v>
      </c>
      <c r="Y97" s="31">
        <f>Calculations!Z67</f>
        <v>0</v>
      </c>
      <c r="Z97" s="31">
        <f>Calculations!AC67</f>
        <v>0.40739953856533301</v>
      </c>
      <c r="AA97" s="31">
        <f>Calculations!AD67</f>
        <v>5.0915189408385606</v>
      </c>
      <c r="AB97" s="31">
        <f>Calculations!AF67</f>
        <v>0</v>
      </c>
      <c r="AC97" s="31">
        <f>Calculations!AG67</f>
        <v>0</v>
      </c>
      <c r="AD97" s="31" t="s">
        <v>50</v>
      </c>
      <c r="AE97" s="33" t="s">
        <v>67</v>
      </c>
      <c r="AF97" s="21" t="s">
        <v>52</v>
      </c>
      <c r="AG97" s="20" t="s">
        <v>63</v>
      </c>
      <c r="AH97" s="26" t="s">
        <v>88</v>
      </c>
      <c r="AI97" s="26" t="s">
        <v>74</v>
      </c>
      <c r="AJ97" s="26" t="s">
        <v>947</v>
      </c>
      <c r="AK97" s="26" t="s">
        <v>948</v>
      </c>
    </row>
    <row r="98" spans="2:37" ht="76.5" x14ac:dyDescent="0.2">
      <c r="B98" s="29" t="str">
        <f>Calculations!A68</f>
        <v>05/24/008</v>
      </c>
      <c r="C98" s="20" t="str">
        <f>Calculations!B68</f>
        <v>Land rear Barwick Yard</v>
      </c>
      <c r="D98" s="11" t="str">
        <f>Calculations!C68</f>
        <v>Employment</v>
      </c>
      <c r="E98" s="49">
        <f>Calculations!D68</f>
        <v>26.694622751329501</v>
      </c>
      <c r="F98" s="49">
        <f>Calculations!H68</f>
        <v>23.839764710777303</v>
      </c>
      <c r="G98" s="49">
        <f>Calculations!L68</f>
        <v>89.305493967282175</v>
      </c>
      <c r="H98" s="49">
        <f>Calculations!G68</f>
        <v>2.7500447882198702</v>
      </c>
      <c r="I98" s="49">
        <f>Calculations!K68</f>
        <v>10.301867959841863</v>
      </c>
      <c r="J98" s="49">
        <f>Calculations!F68</f>
        <v>4.2727372767869297E-3</v>
      </c>
      <c r="K98" s="49">
        <f>Calculations!J68</f>
        <v>1.600598486290326E-2</v>
      </c>
      <c r="L98" s="49">
        <f>Calculations!E68</f>
        <v>0.100540515055542</v>
      </c>
      <c r="M98" s="49">
        <f>Calculations!I68</f>
        <v>0.37663208801306125</v>
      </c>
      <c r="N98" s="49">
        <f>Calculations!P68</f>
        <v>26.693417389907751</v>
      </c>
      <c r="O98" s="49">
        <f>Calculations!T68</f>
        <v>99.995484628372623</v>
      </c>
      <c r="P98" s="49">
        <f>Calculations!O68</f>
        <v>2.18186800899275E-4</v>
      </c>
      <c r="Q98" s="49">
        <f>Calculations!S68</f>
        <v>8.1734363857383367E-4</v>
      </c>
      <c r="R98" s="49">
        <f>Calculations!N68</f>
        <v>0</v>
      </c>
      <c r="S98" s="49">
        <f>Calculations!R68</f>
        <v>0</v>
      </c>
      <c r="T98" s="49">
        <f>Calculations!M68</f>
        <v>9.8717462085187399E-4</v>
      </c>
      <c r="U98" s="49">
        <f>Calculations!Q68</f>
        <v>3.6980279888117491E-3</v>
      </c>
      <c r="V98" s="31">
        <f>Calculations!AA68</f>
        <v>0</v>
      </c>
      <c r="W98" s="31">
        <f>Calculations!AB68</f>
        <v>0</v>
      </c>
      <c r="X98" s="31">
        <f>Calculations!Y68</f>
        <v>0</v>
      </c>
      <c r="Y98" s="31">
        <f>Calculations!Z68</f>
        <v>0</v>
      </c>
      <c r="Z98" s="31">
        <f>Calculations!AC68</f>
        <v>2.18186800899275E-4</v>
      </c>
      <c r="AA98" s="31">
        <f>Calculations!AD68</f>
        <v>8.1734363857383367E-4</v>
      </c>
      <c r="AB98" s="31">
        <f>Calculations!AF68</f>
        <v>0</v>
      </c>
      <c r="AC98" s="31">
        <f>Calculations!AG68</f>
        <v>0</v>
      </c>
      <c r="AD98" s="31" t="s">
        <v>50</v>
      </c>
      <c r="AE98" s="33" t="s">
        <v>67</v>
      </c>
      <c r="AF98" s="21" t="s">
        <v>79</v>
      </c>
      <c r="AG98" s="20" t="s">
        <v>53</v>
      </c>
      <c r="AH98" s="26" t="s">
        <v>54</v>
      </c>
      <c r="AI98" s="26" t="s">
        <v>93</v>
      </c>
      <c r="AJ98" s="26" t="s">
        <v>154</v>
      </c>
      <c r="AK98" s="50" t="s">
        <v>155</v>
      </c>
    </row>
    <row r="99" spans="2:37" ht="89.25" x14ac:dyDescent="0.2">
      <c r="B99" s="29" t="str">
        <f>Calculations!A69</f>
        <v>05/24/009</v>
      </c>
      <c r="C99" s="20" t="str">
        <f>Calculations!B69</f>
        <v>Caravan Field</v>
      </c>
      <c r="D99" s="11" t="str">
        <f>Calculations!C69</f>
        <v>Residential</v>
      </c>
      <c r="E99" s="49">
        <f>Calculations!D69</f>
        <v>18.0378060058394</v>
      </c>
      <c r="F99" s="49">
        <f>Calculations!H69</f>
        <v>17.88590917223091</v>
      </c>
      <c r="G99" s="49">
        <f>Calculations!L69</f>
        <v>99.157897398612022</v>
      </c>
      <c r="H99" s="49">
        <f>Calculations!G69</f>
        <v>0.15189683360848799</v>
      </c>
      <c r="I99" s="49">
        <f>Calculations!K69</f>
        <v>0.842102601387964</v>
      </c>
      <c r="J99" s="49">
        <f>Calculations!F69</f>
        <v>0</v>
      </c>
      <c r="K99" s="49">
        <f>Calculations!J69</f>
        <v>0</v>
      </c>
      <c r="L99" s="49">
        <f>Calculations!E69</f>
        <v>0</v>
      </c>
      <c r="M99" s="49">
        <f>Calculations!I69</f>
        <v>0</v>
      </c>
      <c r="N99" s="49">
        <f>Calculations!P69</f>
        <v>17.917435522781048</v>
      </c>
      <c r="O99" s="49">
        <f>Calculations!T69</f>
        <v>99.332676695716842</v>
      </c>
      <c r="P99" s="49">
        <f>Calculations!O69</f>
        <v>6.1551224203914102E-2</v>
      </c>
      <c r="Q99" s="49">
        <f>Calculations!S69</f>
        <v>0.34123453918945607</v>
      </c>
      <c r="R99" s="49">
        <f>Calculations!N69</f>
        <v>2.0006551364297E-2</v>
      </c>
      <c r="S99" s="49">
        <f>Calculations!R69</f>
        <v>0.11091455001689371</v>
      </c>
      <c r="T99" s="49">
        <f>Calculations!M69</f>
        <v>3.88127074901422E-2</v>
      </c>
      <c r="U99" s="49">
        <f>Calculations!Q69</f>
        <v>0.21517421507680767</v>
      </c>
      <c r="V99" s="31">
        <f>Calculations!AA69</f>
        <v>0</v>
      </c>
      <c r="W99" s="31">
        <f>Calculations!AB69</f>
        <v>0</v>
      </c>
      <c r="X99" s="31">
        <f>Calculations!Y69</f>
        <v>0</v>
      </c>
      <c r="Y99" s="31">
        <f>Calculations!Z69</f>
        <v>0</v>
      </c>
      <c r="Z99" s="31">
        <f>Calculations!AC69</f>
        <v>3.40111424936098E-2</v>
      </c>
      <c r="AA99" s="31">
        <f>Calculations!AD69</f>
        <v>0.18855476371460772</v>
      </c>
      <c r="AB99" s="31">
        <f>Calculations!AF69</f>
        <v>0</v>
      </c>
      <c r="AC99" s="31">
        <f>Calculations!AG69</f>
        <v>0</v>
      </c>
      <c r="AD99" s="31" t="s">
        <v>50</v>
      </c>
      <c r="AE99" s="33" t="s">
        <v>62</v>
      </c>
      <c r="AF99" s="21" t="s">
        <v>52</v>
      </c>
      <c r="AG99" s="20" t="s">
        <v>63</v>
      </c>
      <c r="AH99" s="26" t="s">
        <v>64</v>
      </c>
      <c r="AI99" s="26" t="s">
        <v>65</v>
      </c>
      <c r="AJ99" s="26" t="s">
        <v>915</v>
      </c>
      <c r="AK99" s="26" t="s">
        <v>916</v>
      </c>
    </row>
    <row r="100" spans="2:37" ht="51" x14ac:dyDescent="0.2">
      <c r="B100" s="29" t="str">
        <f>Calculations!A70</f>
        <v>05/24/010</v>
      </c>
      <c r="C100" s="20" t="str">
        <f>Calculations!B70</f>
        <v>Land at Crane Mead</v>
      </c>
      <c r="D100" s="11" t="str">
        <f>Calculations!C70</f>
        <v>Residential</v>
      </c>
      <c r="E100" s="49">
        <f>Calculations!D70</f>
        <v>0.13871934158261801</v>
      </c>
      <c r="F100" s="49">
        <f>Calculations!H70</f>
        <v>1.9341582618001563E-5</v>
      </c>
      <c r="G100" s="49">
        <f>Calculations!L70</f>
        <v>1.3942960222660923E-2</v>
      </c>
      <c r="H100" s="49">
        <f>Calculations!G70</f>
        <v>5.6900000000000006E-2</v>
      </c>
      <c r="I100" s="49">
        <f>Calculations!K70</f>
        <v>41.018072426556103</v>
      </c>
      <c r="J100" s="49">
        <f>Calculations!F70</f>
        <v>8.1799999999999998E-2</v>
      </c>
      <c r="K100" s="49">
        <f>Calculations!J70</f>
        <v>58.967984613221233</v>
      </c>
      <c r="L100" s="49">
        <f>Calculations!E70</f>
        <v>0</v>
      </c>
      <c r="M100" s="49">
        <f>Calculations!I70</f>
        <v>0</v>
      </c>
      <c r="N100" s="49">
        <f>Calculations!P70</f>
        <v>0.13871934158261801</v>
      </c>
      <c r="O100" s="49">
        <f>Calculations!T70</f>
        <v>100</v>
      </c>
      <c r="P100" s="49">
        <f>Calculations!O70</f>
        <v>0</v>
      </c>
      <c r="Q100" s="49">
        <f>Calculations!S70</f>
        <v>0</v>
      </c>
      <c r="R100" s="49">
        <f>Calculations!N70</f>
        <v>0</v>
      </c>
      <c r="S100" s="49">
        <f>Calculations!R70</f>
        <v>0</v>
      </c>
      <c r="T100" s="49">
        <f>Calculations!M70</f>
        <v>0</v>
      </c>
      <c r="U100" s="49">
        <f>Calculations!Q70</f>
        <v>0</v>
      </c>
      <c r="V100" s="31">
        <f>Calculations!AA70</f>
        <v>0</v>
      </c>
      <c r="W100" s="31">
        <f>Calculations!AB70</f>
        <v>0</v>
      </c>
      <c r="X100" s="31">
        <f>Calculations!Y70</f>
        <v>0</v>
      </c>
      <c r="Y100" s="31">
        <f>Calculations!Z70</f>
        <v>0</v>
      </c>
      <c r="Z100" s="31">
        <f>Calculations!AC70</f>
        <v>0</v>
      </c>
      <c r="AA100" s="31">
        <f>Calculations!AD70</f>
        <v>0</v>
      </c>
      <c r="AB100" s="31">
        <f>Calculations!AF70</f>
        <v>0</v>
      </c>
      <c r="AC100" s="31">
        <f>Calculations!AG70</f>
        <v>0</v>
      </c>
      <c r="AD100" s="31" t="s">
        <v>50</v>
      </c>
      <c r="AE100" s="33" t="s">
        <v>58</v>
      </c>
      <c r="AF100" s="21" t="s">
        <v>52</v>
      </c>
      <c r="AG100" s="20" t="s">
        <v>63</v>
      </c>
      <c r="AH100" s="26" t="s">
        <v>156</v>
      </c>
      <c r="AI100" s="26" t="s">
        <v>134</v>
      </c>
      <c r="AJ100" s="26" t="s">
        <v>925</v>
      </c>
      <c r="AK100" s="26" t="s">
        <v>917</v>
      </c>
    </row>
    <row r="101" spans="2:37" ht="63.75" x14ac:dyDescent="0.2">
      <c r="B101" s="29" t="str">
        <f>Calculations!A71</f>
        <v>05/24/011</v>
      </c>
      <c r="C101" s="20" t="str">
        <f>Calculations!B71</f>
        <v>Land east of Crane Mead</v>
      </c>
      <c r="D101" s="11" t="str">
        <f>Calculations!C71</f>
        <v>Residential</v>
      </c>
      <c r="E101" s="49">
        <f>Calculations!D71</f>
        <v>2.3509893793344498</v>
      </c>
      <c r="F101" s="49">
        <f>Calculations!H71</f>
        <v>2.389126438675282E-3</v>
      </c>
      <c r="G101" s="49">
        <f>Calculations!L71</f>
        <v>0.10162217063488514</v>
      </c>
      <c r="H101" s="49">
        <f>Calculations!G71</f>
        <v>0.78439999999999999</v>
      </c>
      <c r="I101" s="49">
        <f>Calculations!K71</f>
        <v>33.364676458983347</v>
      </c>
      <c r="J101" s="49">
        <f>Calculations!F71</f>
        <v>1.5086969999999997</v>
      </c>
      <c r="K101" s="49">
        <f>Calculations!J71</f>
        <v>64.172854767515048</v>
      </c>
      <c r="L101" s="49">
        <f>Calculations!E71</f>
        <v>5.5503252895774902E-2</v>
      </c>
      <c r="M101" s="49">
        <f>Calculations!I71</f>
        <v>2.3608466028667268</v>
      </c>
      <c r="N101" s="49">
        <f>Calculations!P71</f>
        <v>2.2084379687049838</v>
      </c>
      <c r="O101" s="49">
        <f>Calculations!T71</f>
        <v>93.93653532072436</v>
      </c>
      <c r="P101" s="49">
        <f>Calculations!O71</f>
        <v>0.111551185259315</v>
      </c>
      <c r="Q101" s="49">
        <f>Calculations!S71</f>
        <v>4.7448613013681262</v>
      </c>
      <c r="R101" s="49">
        <f>Calculations!N71</f>
        <v>3.1000225370150999E-2</v>
      </c>
      <c r="S101" s="49">
        <f>Calculations!R71</f>
        <v>1.3186033779075159</v>
      </c>
      <c r="T101" s="49">
        <f>Calculations!M71</f>
        <v>0</v>
      </c>
      <c r="U101" s="49">
        <f>Calculations!Q71</f>
        <v>0</v>
      </c>
      <c r="V101" s="31">
        <f>Calculations!AA71</f>
        <v>0</v>
      </c>
      <c r="W101" s="31">
        <f>Calculations!AB71</f>
        <v>0</v>
      </c>
      <c r="X101" s="31">
        <f>Calculations!Y71</f>
        <v>2.2795720944851598E-3</v>
      </c>
      <c r="Y101" s="31">
        <f>Calculations!Z71</f>
        <v>9.6962245534707267E-2</v>
      </c>
      <c r="Z101" s="31">
        <f>Calculations!AC71</f>
        <v>5.7657034203274803E-2</v>
      </c>
      <c r="AA101" s="31">
        <f>Calculations!AD71</f>
        <v>2.4524583016022445</v>
      </c>
      <c r="AB101" s="31">
        <f>Calculations!AF71</f>
        <v>0</v>
      </c>
      <c r="AC101" s="31">
        <f>Calculations!AG71</f>
        <v>0</v>
      </c>
      <c r="AD101" s="31" t="s">
        <v>50</v>
      </c>
      <c r="AE101" s="33" t="s">
        <v>67</v>
      </c>
      <c r="AF101" s="21" t="s">
        <v>52</v>
      </c>
      <c r="AG101" s="20" t="s">
        <v>53</v>
      </c>
      <c r="AH101" s="26" t="s">
        <v>54</v>
      </c>
      <c r="AI101" s="26" t="s">
        <v>93</v>
      </c>
      <c r="AJ101" s="26" t="s">
        <v>918</v>
      </c>
      <c r="AK101" s="26" t="s">
        <v>919</v>
      </c>
    </row>
    <row r="102" spans="2:37" ht="38.25" x14ac:dyDescent="0.2">
      <c r="B102" s="29" t="str">
        <f>Calculations!A72</f>
        <v>05/24/012</v>
      </c>
      <c r="C102" s="20" t="str">
        <f>Calculations!B72</f>
        <v>Land at Chadwell Springs Golf Course, within title number HD463486</v>
      </c>
      <c r="D102" s="11" t="str">
        <f>Calculations!C72</f>
        <v>Residential</v>
      </c>
      <c r="E102" s="49">
        <f>Calculations!D72</f>
        <v>4.0434801077706197</v>
      </c>
      <c r="F102" s="49">
        <f>Calculations!H72</f>
        <v>4.0434801077706197</v>
      </c>
      <c r="G102" s="49">
        <f>Calculations!L72</f>
        <v>100</v>
      </c>
      <c r="H102" s="49">
        <f>Calculations!G72</f>
        <v>0</v>
      </c>
      <c r="I102" s="49">
        <f>Calculations!K72</f>
        <v>0</v>
      </c>
      <c r="J102" s="49">
        <f>Calculations!F72</f>
        <v>0</v>
      </c>
      <c r="K102" s="49">
        <f>Calculations!J72</f>
        <v>0</v>
      </c>
      <c r="L102" s="49">
        <f>Calculations!E72</f>
        <v>0</v>
      </c>
      <c r="M102" s="49">
        <f>Calculations!I72</f>
        <v>0</v>
      </c>
      <c r="N102" s="49">
        <f>Calculations!P72</f>
        <v>4.0062680519713716</v>
      </c>
      <c r="O102" s="49">
        <f>Calculations!T72</f>
        <v>99.079702266180675</v>
      </c>
      <c r="P102" s="49">
        <f>Calculations!O72</f>
        <v>1.9606813106255099E-2</v>
      </c>
      <c r="Q102" s="49">
        <f>Calculations!S72</f>
        <v>0.48489945748899338</v>
      </c>
      <c r="R102" s="49">
        <f>Calculations!N72</f>
        <v>1.7605242692993399E-2</v>
      </c>
      <c r="S102" s="49">
        <f>Calculations!R72</f>
        <v>0.43539827633033867</v>
      </c>
      <c r="T102" s="49">
        <f>Calculations!M72</f>
        <v>0</v>
      </c>
      <c r="U102" s="49">
        <f>Calculations!Q72</f>
        <v>0</v>
      </c>
      <c r="V102" s="31">
        <f>Calculations!AA72</f>
        <v>0</v>
      </c>
      <c r="W102" s="31">
        <f>Calculations!AB72</f>
        <v>0</v>
      </c>
      <c r="X102" s="31">
        <f>Calculations!Y72</f>
        <v>0</v>
      </c>
      <c r="Y102" s="31">
        <f>Calculations!Z72</f>
        <v>0</v>
      </c>
      <c r="Z102" s="31">
        <f>Calculations!AC72</f>
        <v>1.3604727023705999E-2</v>
      </c>
      <c r="AA102" s="31">
        <f>Calculations!AD72</f>
        <v>0.33646083722684594</v>
      </c>
      <c r="AB102" s="31">
        <f>Calculations!AF72</f>
        <v>0</v>
      </c>
      <c r="AC102" s="31">
        <f>Calculations!AG72</f>
        <v>0</v>
      </c>
      <c r="AD102" s="31" t="s">
        <v>72</v>
      </c>
      <c r="AE102" s="33" t="s">
        <v>78</v>
      </c>
      <c r="AF102" s="21" t="s">
        <v>52</v>
      </c>
      <c r="AG102" s="20" t="s">
        <v>63</v>
      </c>
      <c r="AH102" s="26" t="s">
        <v>108</v>
      </c>
      <c r="AI102" s="26" t="s">
        <v>74</v>
      </c>
      <c r="AJ102" s="26" t="s">
        <v>157</v>
      </c>
      <c r="AK102" s="26" t="s">
        <v>158</v>
      </c>
    </row>
    <row r="103" spans="2:37" ht="51" x14ac:dyDescent="0.2">
      <c r="B103" s="29" t="str">
        <f>Calculations!A73</f>
        <v>05/24/013</v>
      </c>
      <c r="C103" s="20" t="str">
        <f>Calculations!B73</f>
        <v>Presdales Pit</v>
      </c>
      <c r="D103" s="11" t="str">
        <f>Calculations!C73</f>
        <v>Residential</v>
      </c>
      <c r="E103" s="49">
        <f>Calculations!D73</f>
        <v>11.111243457920899</v>
      </c>
      <c r="F103" s="49">
        <f>Calculations!H73</f>
        <v>11.111243457920899</v>
      </c>
      <c r="G103" s="49">
        <f>Calculations!L73</f>
        <v>100</v>
      </c>
      <c r="H103" s="49">
        <f>Calculations!G73</f>
        <v>0</v>
      </c>
      <c r="I103" s="49">
        <f>Calculations!K73</f>
        <v>0</v>
      </c>
      <c r="J103" s="49">
        <f>Calculations!F73</f>
        <v>0</v>
      </c>
      <c r="K103" s="49">
        <f>Calculations!J73</f>
        <v>0</v>
      </c>
      <c r="L103" s="49">
        <f>Calculations!E73</f>
        <v>0</v>
      </c>
      <c r="M103" s="49">
        <f>Calculations!I73</f>
        <v>0</v>
      </c>
      <c r="N103" s="49">
        <f>Calculations!P73</f>
        <v>10.360698220250539</v>
      </c>
      <c r="O103" s="49">
        <f>Calculations!T73</f>
        <v>93.245173319145323</v>
      </c>
      <c r="P103" s="49">
        <f>Calculations!O73</f>
        <v>0.39800191314824601</v>
      </c>
      <c r="Q103" s="49">
        <f>Calculations!S73</f>
        <v>3.5819745526727829</v>
      </c>
      <c r="R103" s="49">
        <f>Calculations!N73</f>
        <v>0.18332140131776101</v>
      </c>
      <c r="S103" s="49">
        <f>Calculations!R73</f>
        <v>1.6498729598717974</v>
      </c>
      <c r="T103" s="49">
        <f>Calculations!M73</f>
        <v>0.169221923204354</v>
      </c>
      <c r="U103" s="49">
        <f>Calculations!Q73</f>
        <v>1.5229791683100991</v>
      </c>
      <c r="V103" s="31">
        <f>Calculations!AA73</f>
        <v>0</v>
      </c>
      <c r="W103" s="31">
        <f>Calculations!AB73</f>
        <v>0</v>
      </c>
      <c r="X103" s="31">
        <f>Calculations!Y73</f>
        <v>0</v>
      </c>
      <c r="Y103" s="31">
        <f>Calculations!Z73</f>
        <v>0</v>
      </c>
      <c r="Z103" s="31">
        <f>Calculations!AC73</f>
        <v>0.218100928042159</v>
      </c>
      <c r="AA103" s="31">
        <f>Calculations!AD73</f>
        <v>1.9628849720386681</v>
      </c>
      <c r="AB103" s="31">
        <f>Calculations!AF73</f>
        <v>0</v>
      </c>
      <c r="AC103" s="31">
        <f>Calculations!AG73</f>
        <v>0</v>
      </c>
      <c r="AD103" s="31" t="s">
        <v>72</v>
      </c>
      <c r="AE103" s="33" t="s">
        <v>78</v>
      </c>
      <c r="AF103" s="21" t="s">
        <v>52</v>
      </c>
      <c r="AG103" s="20" t="s">
        <v>63</v>
      </c>
      <c r="AH103" s="26" t="s">
        <v>73</v>
      </c>
      <c r="AI103" s="26" t="s">
        <v>74</v>
      </c>
      <c r="AJ103" s="26" t="s">
        <v>159</v>
      </c>
      <c r="AK103" s="26" t="s">
        <v>153</v>
      </c>
    </row>
    <row r="104" spans="2:37" ht="102" x14ac:dyDescent="0.2">
      <c r="B104" s="29" t="str">
        <f>Calculations!A74</f>
        <v>05/24/014</v>
      </c>
      <c r="C104" s="20" t="str">
        <f>Calculations!B74</f>
        <v>Land at New River, London Road/Marsh Lane</v>
      </c>
      <c r="D104" s="11" t="str">
        <f>Calculations!C74</f>
        <v>Mixed use</v>
      </c>
      <c r="E104" s="49">
        <f>Calculations!D74</f>
        <v>5.2498764441467101</v>
      </c>
      <c r="F104" s="49">
        <f>Calculations!H74</f>
        <v>3.2806957304561903</v>
      </c>
      <c r="G104" s="49">
        <f>Calculations!L74</f>
        <v>62.490913174041737</v>
      </c>
      <c r="H104" s="49">
        <f>Calculations!G74</f>
        <v>1.9691807136905199</v>
      </c>
      <c r="I104" s="49">
        <f>Calculations!K74</f>
        <v>37.509086825958263</v>
      </c>
      <c r="J104" s="49">
        <f>Calculations!F74</f>
        <v>0</v>
      </c>
      <c r="K104" s="49">
        <f>Calculations!J74</f>
        <v>0</v>
      </c>
      <c r="L104" s="49">
        <f>Calculations!E74</f>
        <v>0</v>
      </c>
      <c r="M104" s="49">
        <f>Calculations!I74</f>
        <v>0</v>
      </c>
      <c r="N104" s="49">
        <f>Calculations!P74</f>
        <v>4.7971373533876021</v>
      </c>
      <c r="O104" s="49">
        <f>Calculations!T74</f>
        <v>91.37619531477003</v>
      </c>
      <c r="P104" s="49">
        <f>Calculations!O74</f>
        <v>0.39970625575812502</v>
      </c>
      <c r="Q104" s="49">
        <f>Calculations!S74</f>
        <v>7.6136316732515281</v>
      </c>
      <c r="R104" s="49">
        <f>Calculations!N74</f>
        <v>4.3722990532325201E-2</v>
      </c>
      <c r="S104" s="49">
        <f>Calculations!R74</f>
        <v>0.83283846767619929</v>
      </c>
      <c r="T104" s="49">
        <f>Calculations!M74</f>
        <v>9.3098444686576798E-3</v>
      </c>
      <c r="U104" s="49">
        <f>Calculations!Q74</f>
        <v>0.17733454430222992</v>
      </c>
      <c r="V104" s="31">
        <f>Calculations!AA74</f>
        <v>0.28899999999999998</v>
      </c>
      <c r="W104" s="31">
        <f>Calculations!AB74</f>
        <v>5.5048914593450524</v>
      </c>
      <c r="X104" s="31">
        <f>Calculations!Y74</f>
        <v>0</v>
      </c>
      <c r="Y104" s="31">
        <f>Calculations!Z74</f>
        <v>0</v>
      </c>
      <c r="Z104" s="31">
        <f>Calculations!AC74</f>
        <v>0.17543287586544901</v>
      </c>
      <c r="AA104" s="31">
        <f>Calculations!AD74</f>
        <v>3.3416572319724955</v>
      </c>
      <c r="AB104" s="31">
        <f>Calculations!AF74</f>
        <v>0</v>
      </c>
      <c r="AC104" s="31">
        <f>Calculations!AG74</f>
        <v>0</v>
      </c>
      <c r="AD104" s="31" t="s">
        <v>50</v>
      </c>
      <c r="AE104" s="33" t="s">
        <v>67</v>
      </c>
      <c r="AF104" s="21" t="s">
        <v>52</v>
      </c>
      <c r="AG104" s="20" t="s">
        <v>63</v>
      </c>
      <c r="AH104" s="26" t="s">
        <v>152</v>
      </c>
      <c r="AI104" s="26" t="s">
        <v>128</v>
      </c>
      <c r="AJ104" s="26" t="s">
        <v>920</v>
      </c>
      <c r="AK104" s="26" t="s">
        <v>160</v>
      </c>
    </row>
    <row r="105" spans="2:37" ht="51" x14ac:dyDescent="0.2">
      <c r="B105" s="29" t="str">
        <f>Calculations!A75</f>
        <v>05/24/015</v>
      </c>
      <c r="C105" s="20" t="str">
        <f>Calculations!B75</f>
        <v>Presdales Pit</v>
      </c>
      <c r="D105" s="11" t="str">
        <f>Calculations!C75</f>
        <v>Employment</v>
      </c>
      <c r="E105" s="49">
        <f>Calculations!D75</f>
        <v>11.1835224113933</v>
      </c>
      <c r="F105" s="49">
        <f>Calculations!H75</f>
        <v>11.1835224113933</v>
      </c>
      <c r="G105" s="49">
        <f>Calculations!L75</f>
        <v>100</v>
      </c>
      <c r="H105" s="49">
        <f>Calculations!G75</f>
        <v>0</v>
      </c>
      <c r="I105" s="49">
        <f>Calculations!K75</f>
        <v>0</v>
      </c>
      <c r="J105" s="49">
        <f>Calculations!F75</f>
        <v>0</v>
      </c>
      <c r="K105" s="49">
        <f>Calculations!J75</f>
        <v>0</v>
      </c>
      <c r="L105" s="49">
        <f>Calculations!E75</f>
        <v>0</v>
      </c>
      <c r="M105" s="49">
        <f>Calculations!I75</f>
        <v>0</v>
      </c>
      <c r="N105" s="49">
        <f>Calculations!P75</f>
        <v>10.412079349776908</v>
      </c>
      <c r="O105" s="49">
        <f>Calculations!T75</f>
        <v>93.101967043670612</v>
      </c>
      <c r="P105" s="49">
        <f>Calculations!O75</f>
        <v>0.41131894794666302</v>
      </c>
      <c r="Q105" s="49">
        <f>Calculations!S75</f>
        <v>3.677901584277496</v>
      </c>
      <c r="R105" s="49">
        <f>Calculations!N75</f>
        <v>0.18566400073171199</v>
      </c>
      <c r="S105" s="49">
        <f>Calculations!R75</f>
        <v>1.6601567368664218</v>
      </c>
      <c r="T105" s="49">
        <f>Calculations!M75</f>
        <v>0.174460112938017</v>
      </c>
      <c r="U105" s="49">
        <f>Calculations!Q75</f>
        <v>1.559974635185462</v>
      </c>
      <c r="V105" s="31">
        <f>Calculations!AA75</f>
        <v>0</v>
      </c>
      <c r="W105" s="31">
        <f>Calculations!AB75</f>
        <v>0</v>
      </c>
      <c r="X105" s="31">
        <f>Calculations!Y75</f>
        <v>0</v>
      </c>
      <c r="Y105" s="31">
        <f>Calculations!Z75</f>
        <v>0</v>
      </c>
      <c r="Z105" s="31">
        <f>Calculations!AC75</f>
        <v>0.22374338190982701</v>
      </c>
      <c r="AA105" s="31">
        <f>Calculations!AD75</f>
        <v>2.0006521530451509</v>
      </c>
      <c r="AB105" s="31">
        <f>Calculations!AF75</f>
        <v>0</v>
      </c>
      <c r="AC105" s="31">
        <f>Calculations!AG75</f>
        <v>0</v>
      </c>
      <c r="AD105" s="31" t="s">
        <v>72</v>
      </c>
      <c r="AE105" s="33" t="s">
        <v>78</v>
      </c>
      <c r="AF105" s="21" t="s">
        <v>79</v>
      </c>
      <c r="AG105" s="20" t="s">
        <v>63</v>
      </c>
      <c r="AH105" s="26" t="s">
        <v>73</v>
      </c>
      <c r="AI105" s="26" t="s">
        <v>74</v>
      </c>
      <c r="AJ105" s="26" t="s">
        <v>159</v>
      </c>
      <c r="AK105" s="26" t="s">
        <v>921</v>
      </c>
    </row>
    <row r="106" spans="2:37" ht="63.75" x14ac:dyDescent="0.2">
      <c r="B106" s="29" t="str">
        <f>Calculations!A76</f>
        <v>05/24/016</v>
      </c>
      <c r="C106" s="20" t="str">
        <f>Calculations!B76</f>
        <v>Land at New River, Lower Road</v>
      </c>
      <c r="D106" s="11" t="str">
        <f>Calculations!C76</f>
        <v>Residential</v>
      </c>
      <c r="E106" s="49">
        <f>Calculations!D76</f>
        <v>3.90052253667973</v>
      </c>
      <c r="F106" s="49">
        <f>Calculations!H76</f>
        <v>3.90052253667973</v>
      </c>
      <c r="G106" s="49">
        <f>Calculations!L76</f>
        <v>100</v>
      </c>
      <c r="H106" s="49">
        <f>Calculations!G76</f>
        <v>0</v>
      </c>
      <c r="I106" s="49">
        <f>Calculations!K76</f>
        <v>0</v>
      </c>
      <c r="J106" s="49">
        <f>Calculations!F76</f>
        <v>0</v>
      </c>
      <c r="K106" s="49">
        <f>Calculations!J76</f>
        <v>0</v>
      </c>
      <c r="L106" s="49">
        <f>Calculations!E76</f>
        <v>0</v>
      </c>
      <c r="M106" s="49">
        <f>Calculations!I76</f>
        <v>0</v>
      </c>
      <c r="N106" s="49">
        <f>Calculations!P76</f>
        <v>3.5449025375894401</v>
      </c>
      <c r="O106" s="49">
        <f>Calculations!T76</f>
        <v>90.882760046990867</v>
      </c>
      <c r="P106" s="49">
        <f>Calculations!O76</f>
        <v>0.28246900538920799</v>
      </c>
      <c r="Q106" s="49">
        <f>Calculations!S76</f>
        <v>7.2418247230448287</v>
      </c>
      <c r="R106" s="49">
        <f>Calculations!N76</f>
        <v>5.1255849490715003E-2</v>
      </c>
      <c r="S106" s="49">
        <f>Calculations!R76</f>
        <v>1.3140764861301351</v>
      </c>
      <c r="T106" s="49">
        <f>Calculations!M76</f>
        <v>2.1895144210367201E-2</v>
      </c>
      <c r="U106" s="49">
        <f>Calculations!Q76</f>
        <v>0.56133874383418292</v>
      </c>
      <c r="V106" s="31">
        <f>Calculations!AA76</f>
        <v>0</v>
      </c>
      <c r="W106" s="31">
        <f>Calculations!AB76</f>
        <v>0</v>
      </c>
      <c r="X106" s="31">
        <f>Calculations!Y76</f>
        <v>0</v>
      </c>
      <c r="Y106" s="31">
        <f>Calculations!Z76</f>
        <v>0</v>
      </c>
      <c r="Z106" s="31">
        <f>Calculations!AC76</f>
        <v>0.131046568289095</v>
      </c>
      <c r="AA106" s="31">
        <f>Calculations!AD76</f>
        <v>3.3597182699692003</v>
      </c>
      <c r="AB106" s="31">
        <f>Calculations!AF76</f>
        <v>0</v>
      </c>
      <c r="AC106" s="31">
        <f>Calculations!AG76</f>
        <v>0</v>
      </c>
      <c r="AD106" s="31" t="s">
        <v>72</v>
      </c>
      <c r="AE106" s="33" t="s">
        <v>67</v>
      </c>
      <c r="AF106" s="21" t="s">
        <v>52</v>
      </c>
      <c r="AG106" s="20" t="s">
        <v>63</v>
      </c>
      <c r="AH106" s="26" t="s">
        <v>88</v>
      </c>
      <c r="AI106" s="26" t="s">
        <v>74</v>
      </c>
      <c r="AJ106" s="26" t="s">
        <v>922</v>
      </c>
      <c r="AK106" s="26" t="s">
        <v>921</v>
      </c>
    </row>
    <row r="107" spans="2:37" ht="51" x14ac:dyDescent="0.2">
      <c r="B107" s="29" t="str">
        <f>Calculations!A77</f>
        <v>05/24/017</v>
      </c>
      <c r="C107" s="20" t="str">
        <f>Calculations!B77</f>
        <v>Wadesmill Park</v>
      </c>
      <c r="D107" s="11" t="str">
        <f>Calculations!C77</f>
        <v>Residential</v>
      </c>
      <c r="E107" s="49">
        <f>Calculations!D77</f>
        <v>9.80679805246249</v>
      </c>
      <c r="F107" s="49">
        <f>Calculations!H77</f>
        <v>9.80679805246249</v>
      </c>
      <c r="G107" s="49">
        <f>Calculations!L77</f>
        <v>100</v>
      </c>
      <c r="H107" s="49">
        <f>Calculations!G77</f>
        <v>0</v>
      </c>
      <c r="I107" s="49">
        <f>Calculations!K77</f>
        <v>0</v>
      </c>
      <c r="J107" s="49">
        <f>Calculations!F77</f>
        <v>0</v>
      </c>
      <c r="K107" s="49">
        <f>Calculations!J77</f>
        <v>0</v>
      </c>
      <c r="L107" s="49">
        <f>Calculations!E77</f>
        <v>0</v>
      </c>
      <c r="M107" s="49">
        <f>Calculations!I77</f>
        <v>0</v>
      </c>
      <c r="N107" s="49">
        <f>Calculations!P77</f>
        <v>9.6600958871724583</v>
      </c>
      <c r="O107" s="49">
        <f>Calculations!T77</f>
        <v>98.504076819923952</v>
      </c>
      <c r="P107" s="49">
        <f>Calculations!O77</f>
        <v>0.104183540273435</v>
      </c>
      <c r="Q107" s="49">
        <f>Calculations!S77</f>
        <v>1.0623604128084851</v>
      </c>
      <c r="R107" s="49">
        <f>Calculations!N77</f>
        <v>1.9664303855093199E-2</v>
      </c>
      <c r="S107" s="49">
        <f>Calculations!R77</f>
        <v>0.20051706734345859</v>
      </c>
      <c r="T107" s="49">
        <f>Calculations!M77</f>
        <v>2.2854321161503301E-2</v>
      </c>
      <c r="U107" s="49">
        <f>Calculations!Q77</f>
        <v>0.23304569992409063</v>
      </c>
      <c r="V107" s="31">
        <f>Calculations!AA77</f>
        <v>0</v>
      </c>
      <c r="W107" s="31">
        <f>Calculations!AB77</f>
        <v>0</v>
      </c>
      <c r="X107" s="31">
        <f>Calculations!Y77</f>
        <v>0</v>
      </c>
      <c r="Y107" s="31">
        <f>Calculations!Z77</f>
        <v>0</v>
      </c>
      <c r="Z107" s="31">
        <f>Calculations!AC77</f>
        <v>2.5947538115476999E-2</v>
      </c>
      <c r="AA107" s="31">
        <f>Calculations!AD77</f>
        <v>0.26458725851871256</v>
      </c>
      <c r="AB107" s="31">
        <f>Calculations!AF77</f>
        <v>0</v>
      </c>
      <c r="AC107" s="31">
        <f>Calculations!AG77</f>
        <v>0</v>
      </c>
      <c r="AD107" s="31" t="s">
        <v>72</v>
      </c>
      <c r="AE107" s="33" t="s">
        <v>62</v>
      </c>
      <c r="AF107" s="21" t="s">
        <v>52</v>
      </c>
      <c r="AG107" s="20" t="s">
        <v>63</v>
      </c>
      <c r="AH107" s="26" t="s">
        <v>73</v>
      </c>
      <c r="AI107" s="26" t="s">
        <v>74</v>
      </c>
      <c r="AJ107" s="26" t="s">
        <v>161</v>
      </c>
      <c r="AK107" s="26" t="s">
        <v>158</v>
      </c>
    </row>
    <row r="108" spans="2:37" ht="63.75" x14ac:dyDescent="0.2">
      <c r="B108" s="29" t="str">
        <f>Calculations!A78</f>
        <v>05/24/018</v>
      </c>
      <c r="C108" s="20" t="str">
        <f>Calculations!B78</f>
        <v>Former Brazier Landfill Site</v>
      </c>
      <c r="D108" s="11" t="str">
        <f>Calculations!C78</f>
        <v>Employment</v>
      </c>
      <c r="E108" s="49">
        <f>Calculations!D78</f>
        <v>57.559797279240101</v>
      </c>
      <c r="F108" s="49">
        <f>Calculations!H78</f>
        <v>57.559797279240101</v>
      </c>
      <c r="G108" s="49">
        <f>Calculations!L78</f>
        <v>100</v>
      </c>
      <c r="H108" s="49">
        <f>Calculations!G78</f>
        <v>0</v>
      </c>
      <c r="I108" s="49">
        <f>Calculations!K78</f>
        <v>0</v>
      </c>
      <c r="J108" s="49">
        <f>Calculations!F78</f>
        <v>0</v>
      </c>
      <c r="K108" s="49">
        <f>Calculations!J78</f>
        <v>0</v>
      </c>
      <c r="L108" s="49">
        <f>Calculations!E78</f>
        <v>0</v>
      </c>
      <c r="M108" s="49">
        <f>Calculations!I78</f>
        <v>0</v>
      </c>
      <c r="N108" s="49">
        <f>Calculations!P78</f>
        <v>56.307829618882131</v>
      </c>
      <c r="O108" s="49">
        <f>Calculations!T78</f>
        <v>97.824926911600656</v>
      </c>
      <c r="P108" s="49">
        <f>Calculations!O78</f>
        <v>0.92985321715587099</v>
      </c>
      <c r="Q108" s="49">
        <f>Calculations!S78</f>
        <v>1.6154560320024582</v>
      </c>
      <c r="R108" s="49">
        <f>Calculations!N78</f>
        <v>0.23928498355386499</v>
      </c>
      <c r="S108" s="49">
        <f>Calculations!R78</f>
        <v>0.41571547306363965</v>
      </c>
      <c r="T108" s="49">
        <f>Calculations!M78</f>
        <v>8.2829459648235904E-2</v>
      </c>
      <c r="U108" s="49">
        <f>Calculations!Q78</f>
        <v>0.14390158333325076</v>
      </c>
      <c r="V108" s="31">
        <f>Calculations!AA78</f>
        <v>0</v>
      </c>
      <c r="W108" s="31">
        <f>Calculations!AB78</f>
        <v>0</v>
      </c>
      <c r="X108" s="31">
        <f>Calculations!Y78</f>
        <v>0</v>
      </c>
      <c r="Y108" s="31">
        <f>Calculations!Z78</f>
        <v>0</v>
      </c>
      <c r="Z108" s="31">
        <f>Calculations!AC78</f>
        <v>0.50858099333574802</v>
      </c>
      <c r="AA108" s="31">
        <f>Calculations!AD78</f>
        <v>0.88356981326474582</v>
      </c>
      <c r="AB108" s="31">
        <f>Calculations!AF78</f>
        <v>0</v>
      </c>
      <c r="AC108" s="31">
        <f>Calculations!AG78</f>
        <v>0</v>
      </c>
      <c r="AD108" s="31" t="s">
        <v>77</v>
      </c>
      <c r="AE108" s="33" t="s">
        <v>62</v>
      </c>
      <c r="AF108" s="21" t="s">
        <v>79</v>
      </c>
      <c r="AG108" s="20" t="s">
        <v>63</v>
      </c>
      <c r="AH108" s="26" t="s">
        <v>73</v>
      </c>
      <c r="AI108" s="26" t="s">
        <v>74</v>
      </c>
      <c r="AJ108" s="26" t="s">
        <v>162</v>
      </c>
      <c r="AK108" s="26" t="s">
        <v>921</v>
      </c>
    </row>
    <row r="109" spans="2:37" ht="38.25" x14ac:dyDescent="0.2">
      <c r="B109" s="29" t="str">
        <f>Calculations!A79</f>
        <v>05/24/019</v>
      </c>
      <c r="C109" s="20" t="str">
        <f>Calculations!B79</f>
        <v>Land adjacent to Appleton Farm, Babbs Green, Wareside</v>
      </c>
      <c r="D109" s="11" t="str">
        <f>Calculations!C79</f>
        <v>Residential</v>
      </c>
      <c r="E109" s="49">
        <f>Calculations!D79</f>
        <v>0.66345814687395399</v>
      </c>
      <c r="F109" s="49">
        <f>Calculations!H79</f>
        <v>0.66345814687395399</v>
      </c>
      <c r="G109" s="49">
        <f>Calculations!L79</f>
        <v>100</v>
      </c>
      <c r="H109" s="49">
        <f>Calculations!G79</f>
        <v>0</v>
      </c>
      <c r="I109" s="49">
        <f>Calculations!K79</f>
        <v>0</v>
      </c>
      <c r="J109" s="49">
        <f>Calculations!F79</f>
        <v>0</v>
      </c>
      <c r="K109" s="49">
        <f>Calculations!J79</f>
        <v>0</v>
      </c>
      <c r="L109" s="49">
        <f>Calculations!E79</f>
        <v>0</v>
      </c>
      <c r="M109" s="49">
        <f>Calculations!I79</f>
        <v>0</v>
      </c>
      <c r="N109" s="49">
        <f>Calculations!P79</f>
        <v>0.66345814687395399</v>
      </c>
      <c r="O109" s="49">
        <f>Calculations!T79</f>
        <v>100</v>
      </c>
      <c r="P109" s="49">
        <f>Calculations!O79</f>
        <v>0</v>
      </c>
      <c r="Q109" s="49">
        <f>Calculations!S79</f>
        <v>0</v>
      </c>
      <c r="R109" s="49">
        <f>Calculations!N79</f>
        <v>0</v>
      </c>
      <c r="S109" s="49">
        <f>Calculations!R79</f>
        <v>0</v>
      </c>
      <c r="T109" s="49">
        <f>Calculations!M79</f>
        <v>0</v>
      </c>
      <c r="U109" s="49">
        <f>Calculations!Q79</f>
        <v>0</v>
      </c>
      <c r="V109" s="31">
        <f>Calculations!AA79</f>
        <v>0</v>
      </c>
      <c r="W109" s="31">
        <f>Calculations!AB79</f>
        <v>0</v>
      </c>
      <c r="X109" s="31">
        <f>Calculations!Y79</f>
        <v>0</v>
      </c>
      <c r="Y109" s="31">
        <f>Calculations!Z79</f>
        <v>0</v>
      </c>
      <c r="Z109" s="31">
        <f>Calculations!AC79</f>
        <v>0</v>
      </c>
      <c r="AA109" s="31">
        <f>Calculations!AD79</f>
        <v>0</v>
      </c>
      <c r="AB109" s="31">
        <f>Calculations!AF79</f>
        <v>0</v>
      </c>
      <c r="AC109" s="31">
        <f>Calculations!AG79</f>
        <v>0</v>
      </c>
      <c r="AD109" s="31" t="s">
        <v>72</v>
      </c>
      <c r="AE109" s="33" t="s">
        <v>62</v>
      </c>
      <c r="AF109" s="21" t="s">
        <v>52</v>
      </c>
      <c r="AG109" s="20" t="s">
        <v>110</v>
      </c>
      <c r="AH109" s="26" t="s">
        <v>111</v>
      </c>
      <c r="AI109" s="26" t="s">
        <v>112</v>
      </c>
      <c r="AJ109" s="26" t="s">
        <v>113</v>
      </c>
      <c r="AK109" s="26" t="s">
        <v>114</v>
      </c>
    </row>
    <row r="110" spans="2:37" ht="25.5" x14ac:dyDescent="0.2">
      <c r="B110" s="29" t="str">
        <f>Calculations!A80</f>
        <v>05/24/020</v>
      </c>
      <c r="C110" s="20" t="str">
        <f>Calculations!B80</f>
        <v>Land at King George Road former Garage and Community Hall Site</v>
      </c>
      <c r="D110" s="11" t="str">
        <f>Calculations!C80</f>
        <v>Residential</v>
      </c>
      <c r="E110" s="49">
        <f>Calculations!D80</f>
        <v>0.110673251979425</v>
      </c>
      <c r="F110" s="49">
        <f>Calculations!H80</f>
        <v>0.110673251979425</v>
      </c>
      <c r="G110" s="49">
        <f>Calculations!L80</f>
        <v>100</v>
      </c>
      <c r="H110" s="49">
        <f>Calculations!G80</f>
        <v>0</v>
      </c>
      <c r="I110" s="49">
        <f>Calculations!K80</f>
        <v>0</v>
      </c>
      <c r="J110" s="49">
        <f>Calculations!F80</f>
        <v>0</v>
      </c>
      <c r="K110" s="49">
        <f>Calculations!J80</f>
        <v>0</v>
      </c>
      <c r="L110" s="49">
        <f>Calculations!E80</f>
        <v>0</v>
      </c>
      <c r="M110" s="49">
        <f>Calculations!I80</f>
        <v>0</v>
      </c>
      <c r="N110" s="49">
        <f>Calculations!P80</f>
        <v>0.110673251979425</v>
      </c>
      <c r="O110" s="49">
        <f>Calculations!T80</f>
        <v>100</v>
      </c>
      <c r="P110" s="49">
        <f>Calculations!O80</f>
        <v>0</v>
      </c>
      <c r="Q110" s="49">
        <f>Calculations!S80</f>
        <v>0</v>
      </c>
      <c r="R110" s="49">
        <f>Calculations!N80</f>
        <v>0</v>
      </c>
      <c r="S110" s="49">
        <f>Calculations!R80</f>
        <v>0</v>
      </c>
      <c r="T110" s="49">
        <f>Calculations!M80</f>
        <v>0</v>
      </c>
      <c r="U110" s="49">
        <f>Calculations!Q80</f>
        <v>0</v>
      </c>
      <c r="V110" s="31">
        <f>Calculations!AA80</f>
        <v>0</v>
      </c>
      <c r="W110" s="31">
        <f>Calculations!AB80</f>
        <v>0</v>
      </c>
      <c r="X110" s="31">
        <f>Calculations!Y80</f>
        <v>0</v>
      </c>
      <c r="Y110" s="31">
        <f>Calculations!Z80</f>
        <v>0</v>
      </c>
      <c r="Z110" s="31">
        <f>Calculations!AC80</f>
        <v>0</v>
      </c>
      <c r="AA110" s="31">
        <f>Calculations!AD80</f>
        <v>0</v>
      </c>
      <c r="AB110" s="31">
        <f>Calculations!AF80</f>
        <v>0</v>
      </c>
      <c r="AC110" s="31">
        <f>Calculations!AG80</f>
        <v>0</v>
      </c>
      <c r="AD110" s="31" t="s">
        <v>72</v>
      </c>
      <c r="AE110" s="33" t="s">
        <v>78</v>
      </c>
      <c r="AF110" s="21" t="s">
        <v>52</v>
      </c>
      <c r="AG110" s="20" t="s">
        <v>110</v>
      </c>
      <c r="AH110" s="26" t="s">
        <v>111</v>
      </c>
      <c r="AI110" s="26" t="s">
        <v>112</v>
      </c>
      <c r="AJ110" s="26" t="s">
        <v>113</v>
      </c>
      <c r="AK110" s="26" t="s">
        <v>114</v>
      </c>
    </row>
    <row r="111" spans="2:37" ht="51" x14ac:dyDescent="0.2">
      <c r="B111" s="29" t="str">
        <f>Calculations!A81</f>
        <v>05/24/021</v>
      </c>
      <c r="C111" s="20" t="str">
        <f>Calculations!B81</f>
        <v>Pomarium</v>
      </c>
      <c r="D111" s="11" t="str">
        <f>Calculations!C81</f>
        <v>Residential</v>
      </c>
      <c r="E111" s="49">
        <f>Calculations!D81</f>
        <v>1.28929313900112</v>
      </c>
      <c r="F111" s="49">
        <f>Calculations!H81</f>
        <v>1.28929313900112</v>
      </c>
      <c r="G111" s="49">
        <f>Calculations!L81</f>
        <v>100</v>
      </c>
      <c r="H111" s="49">
        <f>Calculations!G81</f>
        <v>0</v>
      </c>
      <c r="I111" s="49">
        <f>Calculations!K81</f>
        <v>0</v>
      </c>
      <c r="J111" s="49">
        <f>Calculations!F81</f>
        <v>0</v>
      </c>
      <c r="K111" s="49">
        <f>Calculations!J81</f>
        <v>0</v>
      </c>
      <c r="L111" s="49">
        <f>Calculations!E81</f>
        <v>0</v>
      </c>
      <c r="M111" s="49">
        <f>Calculations!I81</f>
        <v>0</v>
      </c>
      <c r="N111" s="49">
        <f>Calculations!P81</f>
        <v>1.2598847372783475</v>
      </c>
      <c r="O111" s="49">
        <f>Calculations!T81</f>
        <v>97.719029068474171</v>
      </c>
      <c r="P111" s="49">
        <f>Calculations!O81</f>
        <v>2.6125568249757598E-3</v>
      </c>
      <c r="Q111" s="49">
        <f>Calculations!S81</f>
        <v>0.20263481949495507</v>
      </c>
      <c r="R111" s="49">
        <f>Calculations!N81</f>
        <v>4.0014422436943201E-4</v>
      </c>
      <c r="S111" s="49">
        <f>Calculations!R81</f>
        <v>3.1035938396402531E-2</v>
      </c>
      <c r="T111" s="49">
        <f>Calculations!M81</f>
        <v>2.6395700673427201E-2</v>
      </c>
      <c r="U111" s="49">
        <f>Calculations!Q81</f>
        <v>2.0473001736344671</v>
      </c>
      <c r="V111" s="31">
        <f>Calculations!AA81</f>
        <v>0</v>
      </c>
      <c r="W111" s="31">
        <f>Calculations!AB81</f>
        <v>0</v>
      </c>
      <c r="X111" s="31">
        <f>Calculations!Y81</f>
        <v>0</v>
      </c>
      <c r="Y111" s="31">
        <f>Calculations!Z81</f>
        <v>0</v>
      </c>
      <c r="Z111" s="31">
        <f>Calculations!AC81</f>
        <v>4.0014424743712798E-4</v>
      </c>
      <c r="AA111" s="31">
        <f>Calculations!AD81</f>
        <v>3.1035940185576399E-2</v>
      </c>
      <c r="AB111" s="31">
        <f>Calculations!AF81</f>
        <v>0</v>
      </c>
      <c r="AC111" s="31">
        <f>Calculations!AG81</f>
        <v>0</v>
      </c>
      <c r="AD111" s="31" t="s">
        <v>72</v>
      </c>
      <c r="AE111" s="33" t="s">
        <v>78</v>
      </c>
      <c r="AF111" s="21" t="s">
        <v>52</v>
      </c>
      <c r="AG111" s="20" t="s">
        <v>63</v>
      </c>
      <c r="AH111" s="26" t="s">
        <v>73</v>
      </c>
      <c r="AI111" s="26" t="s">
        <v>74</v>
      </c>
      <c r="AJ111" s="26" t="s">
        <v>163</v>
      </c>
      <c r="AK111" s="26" t="s">
        <v>164</v>
      </c>
    </row>
    <row r="112" spans="2:37" ht="25.5" x14ac:dyDescent="0.2">
      <c r="B112" s="29" t="str">
        <f>Calculations!A82</f>
        <v>05/24/022</v>
      </c>
      <c r="C112" s="20" t="str">
        <f>Calculations!B82</f>
        <v>land adjacent to the pomarium</v>
      </c>
      <c r="D112" s="11" t="str">
        <f>Calculations!C82</f>
        <v>Residential</v>
      </c>
      <c r="E112" s="49">
        <f>Calculations!D82</f>
        <v>1.08376393666455</v>
      </c>
      <c r="F112" s="49">
        <f>Calculations!H82</f>
        <v>1.08376393666455</v>
      </c>
      <c r="G112" s="49">
        <f>Calculations!L82</f>
        <v>100</v>
      </c>
      <c r="H112" s="49">
        <f>Calculations!G82</f>
        <v>0</v>
      </c>
      <c r="I112" s="49">
        <f>Calculations!K82</f>
        <v>0</v>
      </c>
      <c r="J112" s="49">
        <f>Calculations!F82</f>
        <v>0</v>
      </c>
      <c r="K112" s="49">
        <f>Calculations!J82</f>
        <v>0</v>
      </c>
      <c r="L112" s="49">
        <f>Calculations!E82</f>
        <v>0</v>
      </c>
      <c r="M112" s="49">
        <f>Calculations!I82</f>
        <v>0</v>
      </c>
      <c r="N112" s="49">
        <f>Calculations!P82</f>
        <v>1.08376393666455</v>
      </c>
      <c r="O112" s="49">
        <f>Calculations!T82</f>
        <v>100</v>
      </c>
      <c r="P112" s="49">
        <f>Calculations!O82</f>
        <v>0</v>
      </c>
      <c r="Q112" s="49">
        <f>Calculations!S82</f>
        <v>0</v>
      </c>
      <c r="R112" s="49">
        <f>Calculations!N82</f>
        <v>0</v>
      </c>
      <c r="S112" s="49">
        <f>Calculations!R82</f>
        <v>0</v>
      </c>
      <c r="T112" s="49">
        <f>Calculations!M82</f>
        <v>0</v>
      </c>
      <c r="U112" s="49">
        <f>Calculations!Q82</f>
        <v>0</v>
      </c>
      <c r="V112" s="31">
        <f>Calculations!AA82</f>
        <v>0</v>
      </c>
      <c r="W112" s="31">
        <f>Calculations!AB82</f>
        <v>0</v>
      </c>
      <c r="X112" s="31">
        <f>Calculations!Y82</f>
        <v>0</v>
      </c>
      <c r="Y112" s="31">
        <f>Calculations!Z82</f>
        <v>0</v>
      </c>
      <c r="Z112" s="31">
        <f>Calculations!AC82</f>
        <v>0</v>
      </c>
      <c r="AA112" s="31">
        <f>Calculations!AD82</f>
        <v>0</v>
      </c>
      <c r="AB112" s="31">
        <f>Calculations!AF82</f>
        <v>0</v>
      </c>
      <c r="AC112" s="31">
        <f>Calculations!AG82</f>
        <v>0</v>
      </c>
      <c r="AD112" s="31" t="s">
        <v>72</v>
      </c>
      <c r="AE112" s="33" t="s">
        <v>78</v>
      </c>
      <c r="AF112" s="21" t="s">
        <v>52</v>
      </c>
      <c r="AG112" s="20" t="s">
        <v>117</v>
      </c>
      <c r="AH112" s="26" t="s">
        <v>165</v>
      </c>
      <c r="AI112" s="26" t="s">
        <v>119</v>
      </c>
      <c r="AJ112" s="26" t="s">
        <v>113</v>
      </c>
      <c r="AK112" s="26" t="s">
        <v>146</v>
      </c>
    </row>
    <row r="113" spans="2:37" ht="102" x14ac:dyDescent="0.2">
      <c r="B113" s="29" t="str">
        <f>Calculations!A83</f>
        <v>06/24/001</v>
      </c>
      <c r="C113" s="20" t="str">
        <f>Calculations!B83</f>
        <v>The Old Bell. Anstey</v>
      </c>
      <c r="D113" s="11" t="str">
        <f>Calculations!C83</f>
        <v>Residential</v>
      </c>
      <c r="E113" s="49">
        <f>Calculations!D83</f>
        <v>4.0634442208369501</v>
      </c>
      <c r="F113" s="49">
        <f>Calculations!H83</f>
        <v>3.9304152863920123</v>
      </c>
      <c r="G113" s="49">
        <f>Calculations!L83</f>
        <v>96.72620252142805</v>
      </c>
      <c r="H113" s="49">
        <f>Calculations!G83</f>
        <v>0.107912542439217</v>
      </c>
      <c r="I113" s="49">
        <f>Calculations!K83</f>
        <v>2.6556914916132448</v>
      </c>
      <c r="J113" s="49">
        <f>Calculations!F83</f>
        <v>2.1374368186722802E-2</v>
      </c>
      <c r="K113" s="49">
        <f>Calculations!J83</f>
        <v>0.52601603529136942</v>
      </c>
      <c r="L113" s="49">
        <f>Calculations!E83</f>
        <v>3.7420238189981299E-3</v>
      </c>
      <c r="M113" s="49">
        <f>Calculations!I83</f>
        <v>9.2089951667341532E-2</v>
      </c>
      <c r="N113" s="49">
        <f>Calculations!P83</f>
        <v>3.8691144226208758</v>
      </c>
      <c r="O113" s="49">
        <f>Calculations!T83</f>
        <v>95.21760881521223</v>
      </c>
      <c r="P113" s="49">
        <f>Calculations!O83</f>
        <v>0.12818828715126701</v>
      </c>
      <c r="Q113" s="49">
        <f>Calculations!S83</f>
        <v>3.1546707715078219</v>
      </c>
      <c r="R113" s="49">
        <f>Calculations!N83</f>
        <v>2.2108632623929501E-2</v>
      </c>
      <c r="S113" s="49">
        <f>Calculations!R83</f>
        <v>0.5440860369279481</v>
      </c>
      <c r="T113" s="49">
        <f>Calculations!M83</f>
        <v>4.40328784408777E-2</v>
      </c>
      <c r="U113" s="49">
        <f>Calculations!Q83</f>
        <v>1.0836343763519958</v>
      </c>
      <c r="V113" s="31">
        <f>Calculations!AA83</f>
        <v>0</v>
      </c>
      <c r="W113" s="31">
        <f>Calculations!AB83</f>
        <v>0</v>
      </c>
      <c r="X113" s="31">
        <f>Calculations!Y83</f>
        <v>1.7070553599591899E-2</v>
      </c>
      <c r="Y113" s="31">
        <f>Calculations!Z83</f>
        <v>0.42010060116134351</v>
      </c>
      <c r="Z113" s="31">
        <f>Calculations!AC83</f>
        <v>6.1181512241993703E-2</v>
      </c>
      <c r="AA113" s="31">
        <f>Calculations!AD83</f>
        <v>1.5056565050963617</v>
      </c>
      <c r="AB113" s="31">
        <f>Calculations!AF83</f>
        <v>0</v>
      </c>
      <c r="AC113" s="31">
        <f>Calculations!AG83</f>
        <v>0</v>
      </c>
      <c r="AD113" s="31" t="s">
        <v>50</v>
      </c>
      <c r="AE113" s="33" t="s">
        <v>67</v>
      </c>
      <c r="AF113" s="21" t="s">
        <v>52</v>
      </c>
      <c r="AG113" s="20" t="s">
        <v>53</v>
      </c>
      <c r="AH113" s="26" t="s">
        <v>54</v>
      </c>
      <c r="AI113" s="26" t="s">
        <v>93</v>
      </c>
      <c r="AJ113" s="26" t="s">
        <v>166</v>
      </c>
      <c r="AK113" s="50" t="s">
        <v>155</v>
      </c>
    </row>
    <row r="114" spans="2:37" ht="102" x14ac:dyDescent="0.2">
      <c r="B114" s="29" t="str">
        <f>Calculations!A84</f>
        <v>06/24/002</v>
      </c>
      <c r="C114" s="20" t="str">
        <f>Calculations!B84</f>
        <v>Land at St. Geroges End, Anstey SG9 0BY</v>
      </c>
      <c r="D114" s="11" t="str">
        <f>Calculations!C84</f>
        <v>Residential</v>
      </c>
      <c r="E114" s="49">
        <f>Calculations!D84</f>
        <v>0.74287621219581901</v>
      </c>
      <c r="F114" s="49">
        <f>Calculations!H84</f>
        <v>0.60054270399732912</v>
      </c>
      <c r="G114" s="49">
        <f>Calculations!L84</f>
        <v>80.840211887014718</v>
      </c>
      <c r="H114" s="49">
        <f>Calculations!G84</f>
        <v>6.7678702219755901E-2</v>
      </c>
      <c r="I114" s="49">
        <f>Calculations!K84</f>
        <v>9.1103606642227604</v>
      </c>
      <c r="J114" s="49">
        <f>Calculations!F84</f>
        <v>5.6764837473718202E-3</v>
      </c>
      <c r="K114" s="49">
        <f>Calculations!J84</f>
        <v>0.7641224276912939</v>
      </c>
      <c r="L114" s="49">
        <f>Calculations!E84</f>
        <v>6.8978322231362105E-2</v>
      </c>
      <c r="M114" s="49">
        <f>Calculations!I84</f>
        <v>9.285305021071224</v>
      </c>
      <c r="N114" s="49">
        <f>Calculations!P84</f>
        <v>0.70809361036904428</v>
      </c>
      <c r="O114" s="49">
        <f>Calculations!T84</f>
        <v>95.317846869270028</v>
      </c>
      <c r="P114" s="49">
        <f>Calculations!O84</f>
        <v>2.3576441375890499E-2</v>
      </c>
      <c r="Q114" s="49">
        <f>Calculations!S84</f>
        <v>3.1736702547255407</v>
      </c>
      <c r="R114" s="49">
        <f>Calculations!N84</f>
        <v>1.12061604508842E-2</v>
      </c>
      <c r="S114" s="49">
        <f>Calculations!R84</f>
        <v>1.5084828760044215</v>
      </c>
      <c r="T114" s="49">
        <f>Calculations!M84</f>
        <v>0</v>
      </c>
      <c r="U114" s="49">
        <f>Calculations!Q84</f>
        <v>0</v>
      </c>
      <c r="V114" s="31">
        <f>Calculations!AA84</f>
        <v>3.0000000000000001E-3</v>
      </c>
      <c r="W114" s="31">
        <f>Calculations!AB84</f>
        <v>0.40383578727504232</v>
      </c>
      <c r="X114" s="31">
        <f>Calculations!Y84</f>
        <v>2.71457446007407E-3</v>
      </c>
      <c r="Y114" s="31">
        <f>Calculations!Z84</f>
        <v>0.36541410473357838</v>
      </c>
      <c r="Z114" s="31">
        <f>Calculations!AC84</f>
        <v>1.8008964261011999E-2</v>
      </c>
      <c r="AA114" s="31">
        <f>Calculations!AD84</f>
        <v>2.4242214201179606</v>
      </c>
      <c r="AB114" s="31">
        <f>Calculations!AF84</f>
        <v>0</v>
      </c>
      <c r="AC114" s="31">
        <f>Calculations!AG84</f>
        <v>0</v>
      </c>
      <c r="AD114" s="31" t="s">
        <v>50</v>
      </c>
      <c r="AE114" s="33" t="s">
        <v>67</v>
      </c>
      <c r="AF114" s="21" t="s">
        <v>52</v>
      </c>
      <c r="AG114" s="20" t="s">
        <v>53</v>
      </c>
      <c r="AH114" s="26" t="s">
        <v>54</v>
      </c>
      <c r="AI114" s="26" t="s">
        <v>93</v>
      </c>
      <c r="AJ114" s="26" t="s">
        <v>923</v>
      </c>
      <c r="AK114" s="77" t="s">
        <v>924</v>
      </c>
    </row>
    <row r="115" spans="2:37" ht="38.25" x14ac:dyDescent="0.2">
      <c r="B115" s="29" t="str">
        <f>Calculations!A85</f>
        <v>06/24/003</v>
      </c>
      <c r="C115" s="20" t="str">
        <f>Calculations!B85</f>
        <v>Anstey Paddock</v>
      </c>
      <c r="D115" s="11" t="str">
        <f>Calculations!C85</f>
        <v>Residential</v>
      </c>
      <c r="E115" s="49">
        <f>Calculations!D85</f>
        <v>1.26766101342737</v>
      </c>
      <c r="F115" s="49">
        <f>Calculations!H85</f>
        <v>1.26766101342737</v>
      </c>
      <c r="G115" s="49">
        <f>Calculations!L85</f>
        <v>100</v>
      </c>
      <c r="H115" s="49">
        <f>Calculations!G85</f>
        <v>0</v>
      </c>
      <c r="I115" s="49">
        <f>Calculations!K85</f>
        <v>0</v>
      </c>
      <c r="J115" s="49">
        <f>Calculations!F85</f>
        <v>0</v>
      </c>
      <c r="K115" s="49">
        <f>Calculations!J85</f>
        <v>0</v>
      </c>
      <c r="L115" s="49">
        <f>Calculations!E85</f>
        <v>0</v>
      </c>
      <c r="M115" s="49">
        <f>Calculations!I85</f>
        <v>0</v>
      </c>
      <c r="N115" s="49">
        <f>Calculations!P85</f>
        <v>1.2616050229429026</v>
      </c>
      <c r="O115" s="49">
        <f>Calculations!T85</f>
        <v>99.522270510781595</v>
      </c>
      <c r="P115" s="49">
        <f>Calculations!O85</f>
        <v>3.9900666439789302E-4</v>
      </c>
      <c r="Q115" s="49">
        <f>Calculations!S85</f>
        <v>3.147581728644476E-2</v>
      </c>
      <c r="R115" s="49">
        <f>Calculations!N85</f>
        <v>3.8157037689234098E-4</v>
      </c>
      <c r="S115" s="49">
        <f>Calculations!R85</f>
        <v>3.010034803079497E-2</v>
      </c>
      <c r="T115" s="49">
        <f>Calculations!M85</f>
        <v>5.2754134431772402E-3</v>
      </c>
      <c r="U115" s="49">
        <f>Calculations!Q85</f>
        <v>0.41615332390116866</v>
      </c>
      <c r="V115" s="31">
        <f>Calculations!AA85</f>
        <v>0</v>
      </c>
      <c r="W115" s="31">
        <f>Calculations!AB85</f>
        <v>0</v>
      </c>
      <c r="X115" s="31">
        <f>Calculations!Y85</f>
        <v>0</v>
      </c>
      <c r="Y115" s="31">
        <f>Calculations!Z85</f>
        <v>0</v>
      </c>
      <c r="Z115" s="31">
        <f>Calculations!AC85</f>
        <v>3.9900666439789302E-4</v>
      </c>
      <c r="AA115" s="31">
        <f>Calculations!AD85</f>
        <v>3.147581728644476E-2</v>
      </c>
      <c r="AB115" s="31">
        <f>Calculations!AF85</f>
        <v>0</v>
      </c>
      <c r="AC115" s="31">
        <f>Calculations!AG85</f>
        <v>0</v>
      </c>
      <c r="AD115" s="31" t="s">
        <v>72</v>
      </c>
      <c r="AE115" s="33" t="s">
        <v>58</v>
      </c>
      <c r="AF115" s="21" t="s">
        <v>52</v>
      </c>
      <c r="AG115" s="20" t="s">
        <v>63</v>
      </c>
      <c r="AH115" s="26" t="s">
        <v>73</v>
      </c>
      <c r="AI115" s="26" t="s">
        <v>74</v>
      </c>
      <c r="AJ115" s="26" t="s">
        <v>167</v>
      </c>
      <c r="AK115" s="78" t="s">
        <v>259</v>
      </c>
    </row>
    <row r="116" spans="2:37" ht="38.25" x14ac:dyDescent="0.2">
      <c r="B116" s="29" t="str">
        <f>Calculations!A86</f>
        <v>06/24/004</v>
      </c>
      <c r="C116" s="20" t="str">
        <f>Calculations!B86</f>
        <v>Land off Hare Street</v>
      </c>
      <c r="D116" s="11" t="str">
        <f>Calculations!C86</f>
        <v>Residential</v>
      </c>
      <c r="E116" s="49">
        <f>Calculations!D86</f>
        <v>0.73677298488430598</v>
      </c>
      <c r="F116" s="49">
        <f>Calculations!H86</f>
        <v>0.73677298488430598</v>
      </c>
      <c r="G116" s="49">
        <f>Calculations!L86</f>
        <v>100</v>
      </c>
      <c r="H116" s="49">
        <f>Calculations!G86</f>
        <v>0</v>
      </c>
      <c r="I116" s="49">
        <f>Calculations!K86</f>
        <v>0</v>
      </c>
      <c r="J116" s="49">
        <f>Calculations!F86</f>
        <v>0</v>
      </c>
      <c r="K116" s="49">
        <f>Calculations!J86</f>
        <v>0</v>
      </c>
      <c r="L116" s="49">
        <f>Calculations!E86</f>
        <v>0</v>
      </c>
      <c r="M116" s="49">
        <f>Calculations!I86</f>
        <v>0</v>
      </c>
      <c r="N116" s="49">
        <f>Calculations!P86</f>
        <v>0.73142147626228027</v>
      </c>
      <c r="O116" s="49">
        <f>Calculations!T86</f>
        <v>99.273655694248063</v>
      </c>
      <c r="P116" s="49">
        <f>Calculations!O86</f>
        <v>3.9335478716529898E-4</v>
      </c>
      <c r="Q116" s="49">
        <f>Calculations!S86</f>
        <v>5.3388872181173511E-2</v>
      </c>
      <c r="R116" s="49">
        <f>Calculations!N86</f>
        <v>3.7736610764113702E-4</v>
      </c>
      <c r="S116" s="49">
        <f>Calculations!R86</f>
        <v>5.1218776391535867E-2</v>
      </c>
      <c r="T116" s="49">
        <f>Calculations!M86</f>
        <v>4.5807877272192798E-3</v>
      </c>
      <c r="U116" s="49">
        <f>Calculations!Q86</f>
        <v>0.62173665717922488</v>
      </c>
      <c r="V116" s="31">
        <f>Calculations!AA86</f>
        <v>0</v>
      </c>
      <c r="W116" s="31">
        <f>Calculations!AB86</f>
        <v>0</v>
      </c>
      <c r="X116" s="31">
        <f>Calculations!Y86</f>
        <v>0</v>
      </c>
      <c r="Y116" s="31">
        <f>Calculations!Z86</f>
        <v>0</v>
      </c>
      <c r="Z116" s="31">
        <f>Calculations!AC86</f>
        <v>3.9335478716529898E-4</v>
      </c>
      <c r="AA116" s="31">
        <f>Calculations!AD86</f>
        <v>5.3388872181173511E-2</v>
      </c>
      <c r="AB116" s="31">
        <f>Calculations!AF86</f>
        <v>0</v>
      </c>
      <c r="AC116" s="31">
        <f>Calculations!AG86</f>
        <v>0</v>
      </c>
      <c r="AD116" s="31" t="s">
        <v>72</v>
      </c>
      <c r="AE116" s="33" t="s">
        <v>58</v>
      </c>
      <c r="AF116" s="21" t="s">
        <v>52</v>
      </c>
      <c r="AG116" s="20" t="s">
        <v>63</v>
      </c>
      <c r="AH116" s="26" t="s">
        <v>73</v>
      </c>
      <c r="AI116" s="26" t="s">
        <v>74</v>
      </c>
      <c r="AJ116" s="26" t="s">
        <v>50</v>
      </c>
      <c r="AK116" s="20" t="s">
        <v>168</v>
      </c>
    </row>
    <row r="117" spans="2:37" x14ac:dyDescent="0.2">
      <c r="B117" s="29" t="str">
        <f>Calculations!A87</f>
        <v>07/24/002</v>
      </c>
      <c r="C117" s="20" t="str">
        <f>Calculations!B87</f>
        <v>Land to Rear of 1-6 The Glebe, School Lane</v>
      </c>
      <c r="D117" s="11" t="str">
        <f>Calculations!C87</f>
        <v>Residential</v>
      </c>
      <c r="E117" s="49">
        <f>Calculations!D87</f>
        <v>8.5781352584349199E-2</v>
      </c>
      <c r="F117" s="49">
        <f>Calculations!H87</f>
        <v>8.5781352584349199E-2</v>
      </c>
      <c r="G117" s="49">
        <f>Calculations!L87</f>
        <v>100</v>
      </c>
      <c r="H117" s="49">
        <f>Calculations!G87</f>
        <v>0</v>
      </c>
      <c r="I117" s="49">
        <f>Calculations!K87</f>
        <v>0</v>
      </c>
      <c r="J117" s="49">
        <f>Calculations!F87</f>
        <v>0</v>
      </c>
      <c r="K117" s="49">
        <f>Calculations!J87</f>
        <v>0</v>
      </c>
      <c r="L117" s="49">
        <f>Calculations!E87</f>
        <v>0</v>
      </c>
      <c r="M117" s="49">
        <f>Calculations!I87</f>
        <v>0</v>
      </c>
      <c r="N117" s="49">
        <f>Calculations!P87</f>
        <v>8.5781352584349199E-2</v>
      </c>
      <c r="O117" s="49">
        <f>Calculations!T87</f>
        <v>100</v>
      </c>
      <c r="P117" s="49">
        <f>Calculations!O87</f>
        <v>0</v>
      </c>
      <c r="Q117" s="49">
        <f>Calculations!S87</f>
        <v>0</v>
      </c>
      <c r="R117" s="49">
        <f>Calculations!N87</f>
        <v>0</v>
      </c>
      <c r="S117" s="49">
        <f>Calculations!R87</f>
        <v>0</v>
      </c>
      <c r="T117" s="49">
        <f>Calculations!M87</f>
        <v>0</v>
      </c>
      <c r="U117" s="49">
        <f>Calculations!Q87</f>
        <v>0</v>
      </c>
      <c r="V117" s="31">
        <f>Calculations!AA87</f>
        <v>0</v>
      </c>
      <c r="W117" s="31">
        <f>Calculations!AB87</f>
        <v>0</v>
      </c>
      <c r="X117" s="31">
        <f>Calculations!Y87</f>
        <v>0</v>
      </c>
      <c r="Y117" s="31">
        <f>Calculations!Z87</f>
        <v>0</v>
      </c>
      <c r="Z117" s="31">
        <f>Calculations!AC87</f>
        <v>0</v>
      </c>
      <c r="AA117" s="31">
        <f>Calculations!AD87</f>
        <v>0</v>
      </c>
      <c r="AB117" s="31">
        <f>Calculations!AF87</f>
        <v>0</v>
      </c>
      <c r="AC117" s="31">
        <f>Calculations!AG87</f>
        <v>0</v>
      </c>
      <c r="AD117" s="31" t="s">
        <v>72</v>
      </c>
      <c r="AE117" s="33" t="s">
        <v>58</v>
      </c>
      <c r="AF117" s="21" t="s">
        <v>52</v>
      </c>
      <c r="AG117" s="20" t="s">
        <v>110</v>
      </c>
      <c r="AH117" s="26" t="s">
        <v>111</v>
      </c>
      <c r="AI117" s="26" t="s">
        <v>112</v>
      </c>
      <c r="AJ117" s="26" t="s">
        <v>113</v>
      </c>
      <c r="AK117" s="26" t="s">
        <v>114</v>
      </c>
    </row>
    <row r="118" spans="2:37" ht="140.25" x14ac:dyDescent="0.2">
      <c r="B118" s="29" t="str">
        <f>Calculations!A88</f>
        <v>08/24/001</v>
      </c>
      <c r="C118" s="20" t="str">
        <f>Calculations!B88</f>
        <v>Land East of Stevenage</v>
      </c>
      <c r="D118" s="11" t="str">
        <f>Calculations!C88</f>
        <v>Residential</v>
      </c>
      <c r="E118" s="49">
        <f>Calculations!D88</f>
        <v>63.756097491283498</v>
      </c>
      <c r="F118" s="49">
        <f>Calculations!H88</f>
        <v>62.627027685355742</v>
      </c>
      <c r="G118" s="49">
        <f>Calculations!L88</f>
        <v>98.229079491444537</v>
      </c>
      <c r="H118" s="49">
        <f>Calculations!G88</f>
        <v>1.1270004529636299</v>
      </c>
      <c r="I118" s="49">
        <f>Calculations!K88</f>
        <v>1.7676747751345812</v>
      </c>
      <c r="J118" s="49">
        <f>Calculations!F88</f>
        <v>1.3102981220023101E-3</v>
      </c>
      <c r="K118" s="49">
        <f>Calculations!J88</f>
        <v>2.0551730321659812E-3</v>
      </c>
      <c r="L118" s="49">
        <f>Calculations!E88</f>
        <v>7.5905484212562401E-4</v>
      </c>
      <c r="M118" s="49">
        <f>Calculations!I88</f>
        <v>1.1905603887210933E-3</v>
      </c>
      <c r="N118" s="49">
        <f>Calculations!P88</f>
        <v>59.124474973986104</v>
      </c>
      <c r="O118" s="49">
        <f>Calculations!T88</f>
        <v>92.735404612977419</v>
      </c>
      <c r="P118" s="49">
        <f>Calculations!O88</f>
        <v>3.2572673983203901</v>
      </c>
      <c r="Q118" s="49">
        <f>Calculations!S88</f>
        <v>5.1089504008078785</v>
      </c>
      <c r="R118" s="49">
        <f>Calculations!N88</f>
        <v>0.970985805360844</v>
      </c>
      <c r="S118" s="49">
        <f>Calculations!R88</f>
        <v>1.5229693214732811</v>
      </c>
      <c r="T118" s="49">
        <f>Calculations!M88</f>
        <v>0.40336931361616002</v>
      </c>
      <c r="U118" s="49">
        <f>Calculations!Q88</f>
        <v>0.63267566474141113</v>
      </c>
      <c r="V118" s="31">
        <f>Calculations!AA88</f>
        <v>0</v>
      </c>
      <c r="W118" s="31">
        <f>Calculations!AB88</f>
        <v>0</v>
      </c>
      <c r="X118" s="31">
        <f>Calculations!Y88</f>
        <v>2.4816827682079702E-4</v>
      </c>
      <c r="Y118" s="31">
        <f>Calculations!Z88</f>
        <v>3.8924634126912444E-4</v>
      </c>
      <c r="Z118" s="31">
        <f>Calculations!AC88</f>
        <v>1.96855802042826</v>
      </c>
      <c r="AA118" s="31">
        <f>Calculations!AD88</f>
        <v>3.0876388265410912</v>
      </c>
      <c r="AB118" s="31">
        <f>Calculations!AF88</f>
        <v>0</v>
      </c>
      <c r="AC118" s="31">
        <f>Calculations!AG88</f>
        <v>0</v>
      </c>
      <c r="AD118" s="31" t="s">
        <v>50</v>
      </c>
      <c r="AE118" s="33" t="s">
        <v>67</v>
      </c>
      <c r="AF118" s="21" t="s">
        <v>52</v>
      </c>
      <c r="AG118" s="20" t="s">
        <v>53</v>
      </c>
      <c r="AH118" s="26" t="s">
        <v>54</v>
      </c>
      <c r="AI118" s="26" t="s">
        <v>93</v>
      </c>
      <c r="AJ118" s="26" t="s">
        <v>928</v>
      </c>
      <c r="AK118" s="26" t="s">
        <v>912</v>
      </c>
    </row>
    <row r="119" spans="2:37" ht="51" x14ac:dyDescent="0.2">
      <c r="B119" s="29" t="str">
        <f>Calculations!A89</f>
        <v>09/24/001</v>
      </c>
      <c r="C119" s="20" t="str">
        <f>Calculations!B89</f>
        <v>Land at Church Lane</v>
      </c>
      <c r="D119" s="11" t="str">
        <f>Calculations!C89</f>
        <v>Residential</v>
      </c>
      <c r="E119" s="49">
        <f>Calculations!D89</f>
        <v>3.0495642152980298</v>
      </c>
      <c r="F119" s="49">
        <f>Calculations!H89</f>
        <v>3.0495642152980298</v>
      </c>
      <c r="G119" s="49">
        <f>Calculations!L89</f>
        <v>100</v>
      </c>
      <c r="H119" s="49">
        <f>Calculations!G89</f>
        <v>0</v>
      </c>
      <c r="I119" s="49">
        <f>Calculations!K89</f>
        <v>0</v>
      </c>
      <c r="J119" s="49">
        <f>Calculations!F89</f>
        <v>0</v>
      </c>
      <c r="K119" s="49">
        <f>Calculations!J89</f>
        <v>0</v>
      </c>
      <c r="L119" s="49">
        <f>Calculations!E89</f>
        <v>0</v>
      </c>
      <c r="M119" s="49">
        <f>Calculations!I89</f>
        <v>0</v>
      </c>
      <c r="N119" s="49">
        <f>Calculations!P89</f>
        <v>2.8593184350544423</v>
      </c>
      <c r="O119" s="49">
        <f>Calculations!T89</f>
        <v>93.761542082333392</v>
      </c>
      <c r="P119" s="49">
        <f>Calculations!O89</f>
        <v>0.14971757085547399</v>
      </c>
      <c r="Q119" s="49">
        <f>Calculations!S89</f>
        <v>4.9094742817488859</v>
      </c>
      <c r="R119" s="49">
        <f>Calculations!N89</f>
        <v>1.0627522710245099E-2</v>
      </c>
      <c r="S119" s="49">
        <f>Calculations!R89</f>
        <v>0.34849316033197503</v>
      </c>
      <c r="T119" s="49">
        <f>Calculations!M89</f>
        <v>2.9900686677868299E-2</v>
      </c>
      <c r="U119" s="49">
        <f>Calculations!Q89</f>
        <v>0.98049047558574354</v>
      </c>
      <c r="V119" s="31">
        <f>Calculations!AA89</f>
        <v>0</v>
      </c>
      <c r="W119" s="31">
        <f>Calculations!AB89</f>
        <v>0</v>
      </c>
      <c r="X119" s="31">
        <f>Calculations!Y89</f>
        <v>0</v>
      </c>
      <c r="Y119" s="31">
        <f>Calculations!Z89</f>
        <v>0</v>
      </c>
      <c r="Z119" s="31">
        <f>Calculations!AC89</f>
        <v>6.0145066656783402E-2</v>
      </c>
      <c r="AA119" s="31">
        <f>Calculations!AD89</f>
        <v>1.972251194287624</v>
      </c>
      <c r="AB119" s="31">
        <f>Calculations!AF89</f>
        <v>0</v>
      </c>
      <c r="AC119" s="31">
        <f>Calculations!AG89</f>
        <v>0</v>
      </c>
      <c r="AD119" s="31" t="s">
        <v>72</v>
      </c>
      <c r="AE119" s="33" t="s">
        <v>62</v>
      </c>
      <c r="AF119" s="21" t="s">
        <v>52</v>
      </c>
      <c r="AG119" s="20" t="s">
        <v>63</v>
      </c>
      <c r="AH119" s="26" t="s">
        <v>73</v>
      </c>
      <c r="AI119" s="26" t="s">
        <v>74</v>
      </c>
      <c r="AJ119" s="26" t="s">
        <v>169</v>
      </c>
      <c r="AK119" s="78" t="s">
        <v>259</v>
      </c>
    </row>
    <row r="120" spans="2:37" ht="38.25" x14ac:dyDescent="0.2">
      <c r="B120" s="29" t="str">
        <f>Calculations!A90</f>
        <v>10/24/001</v>
      </c>
      <c r="C120" s="20" t="str">
        <f>Calculations!B90</f>
        <v>Lingfields House</v>
      </c>
      <c r="D120" s="11" t="str">
        <f>Calculations!C90</f>
        <v>Residential</v>
      </c>
      <c r="E120" s="49">
        <f>Calculations!D90</f>
        <v>0.28974235431150203</v>
      </c>
      <c r="F120" s="49">
        <f>Calculations!H90</f>
        <v>0.28974235431150203</v>
      </c>
      <c r="G120" s="49">
        <f>Calculations!L90</f>
        <v>100</v>
      </c>
      <c r="H120" s="49">
        <f>Calculations!G90</f>
        <v>0</v>
      </c>
      <c r="I120" s="49">
        <f>Calculations!K90</f>
        <v>0</v>
      </c>
      <c r="J120" s="49">
        <f>Calculations!F90</f>
        <v>0</v>
      </c>
      <c r="K120" s="49">
        <f>Calculations!J90</f>
        <v>0</v>
      </c>
      <c r="L120" s="49">
        <f>Calculations!E90</f>
        <v>0</v>
      </c>
      <c r="M120" s="49">
        <f>Calculations!I90</f>
        <v>0</v>
      </c>
      <c r="N120" s="49">
        <f>Calculations!P90</f>
        <v>0.25822107470442329</v>
      </c>
      <c r="O120" s="49">
        <f>Calculations!T90</f>
        <v>89.120927907836972</v>
      </c>
      <c r="P120" s="49">
        <f>Calculations!O90</f>
        <v>3.1105773398390699E-2</v>
      </c>
      <c r="Q120" s="49">
        <f>Calculations!S90</f>
        <v>10.735666683010686</v>
      </c>
      <c r="R120" s="49">
        <f>Calculations!N90</f>
        <v>2.7620972749427801E-4</v>
      </c>
      <c r="S120" s="49">
        <f>Calculations!R90</f>
        <v>9.5329427466902164E-2</v>
      </c>
      <c r="T120" s="49">
        <f>Calculations!M90</f>
        <v>1.3929648119374101E-4</v>
      </c>
      <c r="U120" s="49">
        <f>Calculations!Q90</f>
        <v>4.8075981685433311E-2</v>
      </c>
      <c r="V120" s="31">
        <f>Calculations!AA90</f>
        <v>0</v>
      </c>
      <c r="W120" s="31">
        <f>Calculations!AB90</f>
        <v>0</v>
      </c>
      <c r="X120" s="31">
        <f>Calculations!Y90</f>
        <v>0</v>
      </c>
      <c r="Y120" s="31">
        <f>Calculations!Z90</f>
        <v>0</v>
      </c>
      <c r="Z120" s="31">
        <f>Calculations!AC90</f>
        <v>1.11011105055513E-2</v>
      </c>
      <c r="AA120" s="31">
        <f>Calculations!AD90</f>
        <v>3.8313730596723508</v>
      </c>
      <c r="AB120" s="31">
        <f>Calculations!AF90</f>
        <v>0</v>
      </c>
      <c r="AC120" s="31">
        <f>Calculations!AG90</f>
        <v>0</v>
      </c>
      <c r="AD120" s="31" t="s">
        <v>72</v>
      </c>
      <c r="AE120" s="33" t="s">
        <v>58</v>
      </c>
      <c r="AF120" s="21" t="s">
        <v>52</v>
      </c>
      <c r="AG120" s="20" t="s">
        <v>63</v>
      </c>
      <c r="AH120" s="26" t="s">
        <v>73</v>
      </c>
      <c r="AI120" s="26" t="s">
        <v>74</v>
      </c>
      <c r="AJ120" s="26" t="s">
        <v>170</v>
      </c>
      <c r="AK120" s="78" t="s">
        <v>259</v>
      </c>
    </row>
    <row r="121" spans="2:37" ht="63.75" x14ac:dyDescent="0.2">
      <c r="B121" s="29" t="str">
        <f>Calculations!A91</f>
        <v>10/24/002</v>
      </c>
      <c r="C121" s="20" t="str">
        <f>Calculations!B91</f>
        <v>Land at Benington Bury Stud Farm</v>
      </c>
      <c r="D121" s="11" t="str">
        <f>Calculations!C91</f>
        <v>Residential</v>
      </c>
      <c r="E121" s="49">
        <f>Calculations!D91</f>
        <v>0.94317195422071898</v>
      </c>
      <c r="F121" s="49">
        <f>Calculations!H91</f>
        <v>0.94317195422071898</v>
      </c>
      <c r="G121" s="49">
        <f>Calculations!L91</f>
        <v>100</v>
      </c>
      <c r="H121" s="49">
        <f>Calculations!G91</f>
        <v>0</v>
      </c>
      <c r="I121" s="49">
        <f>Calculations!K91</f>
        <v>0</v>
      </c>
      <c r="J121" s="49">
        <f>Calculations!F91</f>
        <v>0</v>
      </c>
      <c r="K121" s="49">
        <f>Calculations!J91</f>
        <v>0</v>
      </c>
      <c r="L121" s="49">
        <f>Calculations!E91</f>
        <v>0</v>
      </c>
      <c r="M121" s="49">
        <f>Calculations!I91</f>
        <v>0</v>
      </c>
      <c r="N121" s="49">
        <f>Calculations!P91</f>
        <v>0.93764636406943325</v>
      </c>
      <c r="O121" s="49">
        <f>Calculations!T91</f>
        <v>99.414148170271758</v>
      </c>
      <c r="P121" s="49">
        <f>Calculations!O91</f>
        <v>3.1533306896213602E-3</v>
      </c>
      <c r="Q121" s="49">
        <f>Calculations!S91</f>
        <v>0.33433253348025499</v>
      </c>
      <c r="R121" s="49">
        <f>Calculations!N91</f>
        <v>3.17221314704511E-4</v>
      </c>
      <c r="S121" s="49">
        <f>Calculations!R91</f>
        <v>3.3633454990358587E-2</v>
      </c>
      <c r="T121" s="49">
        <f>Calculations!M91</f>
        <v>2.05503814695985E-3</v>
      </c>
      <c r="U121" s="49">
        <f>Calculations!Q91</f>
        <v>0.21788584125763077</v>
      </c>
      <c r="V121" s="31">
        <f>Calculations!AA91</f>
        <v>0</v>
      </c>
      <c r="W121" s="31">
        <f>Calculations!AB91</f>
        <v>0</v>
      </c>
      <c r="X121" s="31">
        <f>Calculations!Y91</f>
        <v>0</v>
      </c>
      <c r="Y121" s="31">
        <f>Calculations!Z91</f>
        <v>0</v>
      </c>
      <c r="Z121" s="31">
        <f>Calculations!AC91</f>
        <v>1.9363620365817E-3</v>
      </c>
      <c r="AA121" s="31">
        <f>Calculations!AD91</f>
        <v>0.2053031823005794</v>
      </c>
      <c r="AB121" s="31">
        <f>Calculations!AF91</f>
        <v>0</v>
      </c>
      <c r="AC121" s="31">
        <f>Calculations!AG91</f>
        <v>0</v>
      </c>
      <c r="AD121" s="31" t="s">
        <v>72</v>
      </c>
      <c r="AE121" s="33" t="s">
        <v>58</v>
      </c>
      <c r="AF121" s="21" t="s">
        <v>52</v>
      </c>
      <c r="AG121" s="20" t="s">
        <v>63</v>
      </c>
      <c r="AH121" s="26" t="s">
        <v>73</v>
      </c>
      <c r="AI121" s="26" t="s">
        <v>74</v>
      </c>
      <c r="AJ121" s="26" t="s">
        <v>929</v>
      </c>
      <c r="AK121" s="26" t="s">
        <v>930</v>
      </c>
    </row>
    <row r="122" spans="2:37" ht="38.25" x14ac:dyDescent="0.2">
      <c r="B122" s="29" t="str">
        <f>Calculations!A92</f>
        <v>11/24/001</v>
      </c>
      <c r="C122" s="20" t="str">
        <f>Calculations!B92</f>
        <v>Unnamed Road, Birch Green (leading to Pipers End/Chapel Ln from Birch Green)</v>
      </c>
      <c r="D122" s="11" t="str">
        <f>Calculations!C92</f>
        <v>Residential</v>
      </c>
      <c r="E122" s="49">
        <f>Calculations!D92</f>
        <v>0.25535569099010902</v>
      </c>
      <c r="F122" s="49">
        <f>Calculations!H92</f>
        <v>0.25535569099010902</v>
      </c>
      <c r="G122" s="49">
        <f>Calculations!L92</f>
        <v>100</v>
      </c>
      <c r="H122" s="49">
        <f>Calculations!G92</f>
        <v>0</v>
      </c>
      <c r="I122" s="49">
        <f>Calculations!K92</f>
        <v>0</v>
      </c>
      <c r="J122" s="49">
        <f>Calculations!F92</f>
        <v>0</v>
      </c>
      <c r="K122" s="49">
        <f>Calculations!J92</f>
        <v>0</v>
      </c>
      <c r="L122" s="49">
        <f>Calculations!E92</f>
        <v>0</v>
      </c>
      <c r="M122" s="49">
        <f>Calculations!I92</f>
        <v>0</v>
      </c>
      <c r="N122" s="49">
        <f>Calculations!P92</f>
        <v>0.25535569099010902</v>
      </c>
      <c r="O122" s="49">
        <f>Calculations!T92</f>
        <v>100</v>
      </c>
      <c r="P122" s="49">
        <f>Calculations!O92</f>
        <v>0</v>
      </c>
      <c r="Q122" s="49">
        <f>Calculations!S92</f>
        <v>0</v>
      </c>
      <c r="R122" s="49">
        <f>Calculations!N92</f>
        <v>0</v>
      </c>
      <c r="S122" s="49">
        <f>Calculations!R92</f>
        <v>0</v>
      </c>
      <c r="T122" s="49">
        <f>Calculations!M92</f>
        <v>0</v>
      </c>
      <c r="U122" s="49">
        <f>Calculations!Q92</f>
        <v>0</v>
      </c>
      <c r="V122" s="31">
        <f>Calculations!AA92</f>
        <v>0</v>
      </c>
      <c r="W122" s="31">
        <f>Calculations!AB92</f>
        <v>0</v>
      </c>
      <c r="X122" s="31">
        <f>Calculations!Y92</f>
        <v>0</v>
      </c>
      <c r="Y122" s="31">
        <f>Calculations!Z92</f>
        <v>0</v>
      </c>
      <c r="Z122" s="31">
        <f>Calculations!AC92</f>
        <v>0</v>
      </c>
      <c r="AA122" s="31">
        <f>Calculations!AD92</f>
        <v>0</v>
      </c>
      <c r="AB122" s="31">
        <f>Calculations!AF92</f>
        <v>0</v>
      </c>
      <c r="AC122" s="31">
        <f>Calculations!AG92</f>
        <v>0</v>
      </c>
      <c r="AD122" s="31" t="s">
        <v>72</v>
      </c>
      <c r="AE122" s="33" t="s">
        <v>62</v>
      </c>
      <c r="AF122" s="21" t="s">
        <v>52</v>
      </c>
      <c r="AG122" s="20" t="s">
        <v>110</v>
      </c>
      <c r="AH122" s="26" t="s">
        <v>111</v>
      </c>
      <c r="AI122" s="26" t="s">
        <v>112</v>
      </c>
      <c r="AJ122" s="26" t="s">
        <v>113</v>
      </c>
      <c r="AK122" s="26" t="s">
        <v>114</v>
      </c>
    </row>
    <row r="123" spans="2:37" ht="89.25" x14ac:dyDescent="0.2">
      <c r="B123" s="29" t="str">
        <f>Calculations!A93</f>
        <v>11/24/002</v>
      </c>
      <c r="C123" s="20" t="str">
        <f>Calculations!B93</f>
        <v>Land west of Birch Green</v>
      </c>
      <c r="D123" s="11" t="str">
        <f>Calculations!C93</f>
        <v>Residential</v>
      </c>
      <c r="E123" s="49">
        <f>Calculations!D93</f>
        <v>8.6167425004068701</v>
      </c>
      <c r="F123" s="49">
        <f>Calculations!H93</f>
        <v>8.4503298025964888</v>
      </c>
      <c r="G123" s="49">
        <f>Calculations!L93</f>
        <v>98.068728434178894</v>
      </c>
      <c r="H123" s="49">
        <f>Calculations!G93</f>
        <v>0.11806619948090399</v>
      </c>
      <c r="I123" s="49">
        <f>Calculations!K93</f>
        <v>1.3701952852290651</v>
      </c>
      <c r="J123" s="49">
        <f>Calculations!F93</f>
        <v>4.0024560873924503E-2</v>
      </c>
      <c r="K123" s="49">
        <f>Calculations!J93</f>
        <v>0.46449758562513155</v>
      </c>
      <c r="L123" s="49">
        <f>Calculations!E93</f>
        <v>8.3219374555537802E-3</v>
      </c>
      <c r="M123" s="49">
        <f>Calculations!I93</f>
        <v>9.657869496693014E-2</v>
      </c>
      <c r="N123" s="49">
        <f>Calculations!P93</f>
        <v>8.4106001918792437</v>
      </c>
      <c r="O123" s="49">
        <f>Calculations!T93</f>
        <v>97.607653837655093</v>
      </c>
      <c r="P123" s="49">
        <f>Calculations!O93</f>
        <v>0.15650255363240101</v>
      </c>
      <c r="Q123" s="49">
        <f>Calculations!S93</f>
        <v>1.8162612335811494</v>
      </c>
      <c r="R123" s="49">
        <f>Calculations!N93</f>
        <v>2.7699355776369301E-2</v>
      </c>
      <c r="S123" s="49">
        <f>Calculations!R93</f>
        <v>0.32145971374984661</v>
      </c>
      <c r="T123" s="49">
        <f>Calculations!M93</f>
        <v>2.1940399118856199E-2</v>
      </c>
      <c r="U123" s="49">
        <f>Calculations!Q93</f>
        <v>0.25462521501391278</v>
      </c>
      <c r="V123" s="31">
        <f>Calculations!AA93</f>
        <v>2.3E-2</v>
      </c>
      <c r="W123" s="31">
        <f>Calculations!AB93</f>
        <v>0.26692221566228735</v>
      </c>
      <c r="X123" s="31">
        <f>Calculations!Y93</f>
        <v>2.00524918742052E-2</v>
      </c>
      <c r="Y123" s="31">
        <f>Calculations!Z93</f>
        <v>0.23271545915708111</v>
      </c>
      <c r="Z123" s="31">
        <f>Calculations!AC93</f>
        <v>7.5124355255756906E-2</v>
      </c>
      <c r="AA123" s="31">
        <f>Calculations!AD93</f>
        <v>0.87184171108988862</v>
      </c>
      <c r="AB123" s="31">
        <f>Calculations!AF93</f>
        <v>0</v>
      </c>
      <c r="AC123" s="31">
        <f>Calculations!AG93</f>
        <v>0</v>
      </c>
      <c r="AD123" s="31" t="s">
        <v>50</v>
      </c>
      <c r="AE123" s="33" t="s">
        <v>62</v>
      </c>
      <c r="AF123" s="21" t="s">
        <v>52</v>
      </c>
      <c r="AG123" s="20" t="s">
        <v>53</v>
      </c>
      <c r="AH123" s="26" t="s">
        <v>59</v>
      </c>
      <c r="AI123" s="26" t="s">
        <v>961</v>
      </c>
      <c r="AJ123" s="26" t="s">
        <v>171</v>
      </c>
      <c r="AK123" s="26" t="s">
        <v>259</v>
      </c>
    </row>
    <row r="124" spans="2:37" ht="25.5" x14ac:dyDescent="0.2">
      <c r="B124" s="29" t="str">
        <f>Calculations!A94</f>
        <v>11/24/003</v>
      </c>
      <c r="C124" s="20" t="str">
        <f>Calculations!B94</f>
        <v>Beechleigh Farm, Hatfield Road, Birch Green Hertford SG14 2LP</v>
      </c>
      <c r="D124" s="11" t="str">
        <f>Calculations!C94</f>
        <v>Residential</v>
      </c>
      <c r="E124" s="49">
        <f>Calculations!D94</f>
        <v>0.59407346426099505</v>
      </c>
      <c r="F124" s="49">
        <f>Calculations!H94</f>
        <v>0.59407346426099505</v>
      </c>
      <c r="G124" s="49">
        <f>Calculations!L94</f>
        <v>100</v>
      </c>
      <c r="H124" s="49">
        <f>Calculations!G94</f>
        <v>0</v>
      </c>
      <c r="I124" s="49">
        <f>Calculations!K94</f>
        <v>0</v>
      </c>
      <c r="J124" s="49">
        <f>Calculations!F94</f>
        <v>0</v>
      </c>
      <c r="K124" s="49">
        <f>Calculations!J94</f>
        <v>0</v>
      </c>
      <c r="L124" s="49">
        <f>Calculations!E94</f>
        <v>0</v>
      </c>
      <c r="M124" s="49">
        <f>Calculations!I94</f>
        <v>0</v>
      </c>
      <c r="N124" s="49">
        <f>Calculations!P94</f>
        <v>0.59407346426099505</v>
      </c>
      <c r="O124" s="49">
        <f>Calculations!T94</f>
        <v>100</v>
      </c>
      <c r="P124" s="49">
        <f>Calculations!O94</f>
        <v>0</v>
      </c>
      <c r="Q124" s="49">
        <f>Calculations!S94</f>
        <v>0</v>
      </c>
      <c r="R124" s="49">
        <f>Calculations!N94</f>
        <v>0</v>
      </c>
      <c r="S124" s="49">
        <f>Calculations!R94</f>
        <v>0</v>
      </c>
      <c r="T124" s="49">
        <f>Calculations!M94</f>
        <v>0</v>
      </c>
      <c r="U124" s="49">
        <f>Calculations!Q94</f>
        <v>0</v>
      </c>
      <c r="V124" s="31">
        <f>Calculations!AA94</f>
        <v>0</v>
      </c>
      <c r="W124" s="31">
        <f>Calculations!AB94</f>
        <v>0</v>
      </c>
      <c r="X124" s="31">
        <f>Calculations!Y94</f>
        <v>0</v>
      </c>
      <c r="Y124" s="31">
        <f>Calculations!Z94</f>
        <v>0</v>
      </c>
      <c r="Z124" s="31">
        <f>Calculations!AC94</f>
        <v>0</v>
      </c>
      <c r="AA124" s="31">
        <f>Calculations!AD94</f>
        <v>0</v>
      </c>
      <c r="AB124" s="31">
        <f>Calculations!AF94</f>
        <v>0</v>
      </c>
      <c r="AC124" s="31">
        <f>Calculations!AG94</f>
        <v>0</v>
      </c>
      <c r="AD124" s="31" t="s">
        <v>72</v>
      </c>
      <c r="AE124" s="33" t="s">
        <v>78</v>
      </c>
      <c r="AF124" s="21" t="s">
        <v>52</v>
      </c>
      <c r="AG124" s="20" t="s">
        <v>110</v>
      </c>
      <c r="AH124" s="26" t="s">
        <v>111</v>
      </c>
      <c r="AI124" s="26" t="s">
        <v>112</v>
      </c>
      <c r="AJ124" s="26" t="s">
        <v>113</v>
      </c>
      <c r="AK124" s="26" t="s">
        <v>114</v>
      </c>
    </row>
    <row r="125" spans="2:37" ht="76.5" x14ac:dyDescent="0.2">
      <c r="B125" s="29" t="str">
        <f>Calculations!A95</f>
        <v>12/24/001</v>
      </c>
      <c r="C125" s="20" t="str">
        <f>Calculations!B95</f>
        <v>Bramfield Place Farm</v>
      </c>
      <c r="D125" s="11" t="str">
        <f>Calculations!C95</f>
        <v>Employment</v>
      </c>
      <c r="E125" s="49">
        <f>Calculations!D95</f>
        <v>0.59394972850342398</v>
      </c>
      <c r="F125" s="49">
        <f>Calculations!H95</f>
        <v>0.59394972850342398</v>
      </c>
      <c r="G125" s="49">
        <f>Calculations!L95</f>
        <v>100</v>
      </c>
      <c r="H125" s="49">
        <f>Calculations!G95</f>
        <v>0</v>
      </c>
      <c r="I125" s="49">
        <f>Calculations!K95</f>
        <v>0</v>
      </c>
      <c r="J125" s="49">
        <f>Calculations!F95</f>
        <v>0</v>
      </c>
      <c r="K125" s="49">
        <f>Calculations!J95</f>
        <v>0</v>
      </c>
      <c r="L125" s="49">
        <f>Calculations!E95</f>
        <v>0</v>
      </c>
      <c r="M125" s="49">
        <f>Calculations!I95</f>
        <v>0</v>
      </c>
      <c r="N125" s="49">
        <f>Calculations!P95</f>
        <v>0.52643232351807401</v>
      </c>
      <c r="O125" s="49">
        <f>Calculations!T95</f>
        <v>88.632471445778137</v>
      </c>
      <c r="P125" s="49">
        <f>Calculations!O95</f>
        <v>5.2509728955679E-2</v>
      </c>
      <c r="Q125" s="49">
        <f>Calculations!S95</f>
        <v>8.8407699230687165</v>
      </c>
      <c r="R125" s="49">
        <f>Calculations!N95</f>
        <v>5.7692382740846303E-3</v>
      </c>
      <c r="S125" s="49">
        <f>Calculations!R95</f>
        <v>0.9713344408156207</v>
      </c>
      <c r="T125" s="49">
        <f>Calculations!M95</f>
        <v>9.2384377555863404E-3</v>
      </c>
      <c r="U125" s="49">
        <f>Calculations!Q95</f>
        <v>1.5554241903375299</v>
      </c>
      <c r="V125" s="31">
        <f>Calculations!AA95</f>
        <v>0</v>
      </c>
      <c r="W125" s="31">
        <f>Calculations!AB95</f>
        <v>0</v>
      </c>
      <c r="X125" s="31">
        <f>Calculations!Y95</f>
        <v>0</v>
      </c>
      <c r="Y125" s="31">
        <f>Calculations!Z95</f>
        <v>0</v>
      </c>
      <c r="Z125" s="31">
        <f>Calculations!AC95</f>
        <v>1.46793779464671E-2</v>
      </c>
      <c r="AA125" s="31">
        <f>Calculations!AD95</f>
        <v>2.471484915643408</v>
      </c>
      <c r="AB125" s="31">
        <f>Calculations!AF95</f>
        <v>0</v>
      </c>
      <c r="AC125" s="31">
        <f>Calculations!AG95</f>
        <v>0</v>
      </c>
      <c r="AD125" s="31" t="s">
        <v>72</v>
      </c>
      <c r="AE125" s="33" t="s">
        <v>58</v>
      </c>
      <c r="AF125" s="21" t="s">
        <v>79</v>
      </c>
      <c r="AG125" s="20" t="s">
        <v>63</v>
      </c>
      <c r="AH125" s="26" t="s">
        <v>73</v>
      </c>
      <c r="AI125" s="26" t="s">
        <v>74</v>
      </c>
      <c r="AJ125" s="26" t="s">
        <v>931</v>
      </c>
      <c r="AK125" s="26" t="s">
        <v>932</v>
      </c>
    </row>
    <row r="126" spans="2:37" ht="89.25" x14ac:dyDescent="0.2">
      <c r="B126" s="29" t="str">
        <f>Calculations!A96</f>
        <v>12/24/002</v>
      </c>
      <c r="C126" s="20" t="str">
        <f>Calculations!B96</f>
        <v>Land west of Bramfield Place Farm</v>
      </c>
      <c r="D126" s="11" t="str">
        <f>Calculations!C96</f>
        <v>Residential</v>
      </c>
      <c r="E126" s="49">
        <f>Calculations!D96</f>
        <v>1.1905982065387</v>
      </c>
      <c r="F126" s="49">
        <f>Calculations!H96</f>
        <v>1.1905982065387</v>
      </c>
      <c r="G126" s="49">
        <f>Calculations!L96</f>
        <v>100</v>
      </c>
      <c r="H126" s="49">
        <f>Calculations!G96</f>
        <v>0</v>
      </c>
      <c r="I126" s="49">
        <f>Calculations!K96</f>
        <v>0</v>
      </c>
      <c r="J126" s="49">
        <f>Calculations!F96</f>
        <v>0</v>
      </c>
      <c r="K126" s="49">
        <f>Calculations!J96</f>
        <v>0</v>
      </c>
      <c r="L126" s="49">
        <f>Calculations!E96</f>
        <v>0</v>
      </c>
      <c r="M126" s="49">
        <f>Calculations!I96</f>
        <v>0</v>
      </c>
      <c r="N126" s="49">
        <f>Calculations!P96</f>
        <v>0.85433957903038493</v>
      </c>
      <c r="O126" s="49">
        <f>Calculations!T96</f>
        <v>71.757169995587006</v>
      </c>
      <c r="P126" s="49">
        <f>Calculations!O96</f>
        <v>0.18832467940493</v>
      </c>
      <c r="Q126" s="49">
        <f>Calculations!S96</f>
        <v>15.81765186363134</v>
      </c>
      <c r="R126" s="49">
        <f>Calculations!N96</f>
        <v>6.7783753075418604E-2</v>
      </c>
      <c r="S126" s="49">
        <f>Calculations!R96</f>
        <v>5.6932517370809022</v>
      </c>
      <c r="T126" s="49">
        <f>Calculations!M96</f>
        <v>8.01501950279664E-2</v>
      </c>
      <c r="U126" s="49">
        <f>Calculations!Q96</f>
        <v>6.7319264037007551</v>
      </c>
      <c r="V126" s="31">
        <f>Calculations!AA96</f>
        <v>0</v>
      </c>
      <c r="W126" s="31">
        <f>Calculations!AB96</f>
        <v>0</v>
      </c>
      <c r="X126" s="31">
        <f>Calculations!Y96</f>
        <v>0</v>
      </c>
      <c r="Y126" s="31">
        <f>Calculations!Z96</f>
        <v>0</v>
      </c>
      <c r="Z126" s="31">
        <f>Calculations!AC96</f>
        <v>8.8841560072530398E-2</v>
      </c>
      <c r="AA126" s="31">
        <f>Calculations!AD96</f>
        <v>7.4619262472106405</v>
      </c>
      <c r="AB126" s="31">
        <f>Calculations!AF96</f>
        <v>0</v>
      </c>
      <c r="AC126" s="31">
        <f>Calculations!AG96</f>
        <v>0</v>
      </c>
      <c r="AD126" s="31" t="s">
        <v>72</v>
      </c>
      <c r="AE126" s="33" t="s">
        <v>78</v>
      </c>
      <c r="AF126" s="21" t="s">
        <v>52</v>
      </c>
      <c r="AG126" s="20" t="s">
        <v>63</v>
      </c>
      <c r="AH126" s="26" t="s">
        <v>73</v>
      </c>
      <c r="AI126" s="26" t="s">
        <v>74</v>
      </c>
      <c r="AJ126" s="26" t="s">
        <v>933</v>
      </c>
      <c r="AK126" s="26" t="s">
        <v>912</v>
      </c>
    </row>
    <row r="127" spans="2:37" ht="25.5" x14ac:dyDescent="0.2">
      <c r="B127" s="29" t="str">
        <f>Calculations!A97</f>
        <v>13/24/001</v>
      </c>
      <c r="C127" s="20" t="str">
        <f>Calculations!B97</f>
        <v>Down Field</v>
      </c>
      <c r="D127" s="11" t="str">
        <f>Calculations!C97</f>
        <v>Residential</v>
      </c>
      <c r="E127" s="49">
        <f>Calculations!D97</f>
        <v>13.766642382888</v>
      </c>
      <c r="F127" s="49">
        <f>Calculations!H97</f>
        <v>13.766642382888</v>
      </c>
      <c r="G127" s="49">
        <f>Calculations!L97</f>
        <v>100</v>
      </c>
      <c r="H127" s="49">
        <f>Calculations!G97</f>
        <v>0</v>
      </c>
      <c r="I127" s="49">
        <f>Calculations!K97</f>
        <v>0</v>
      </c>
      <c r="J127" s="49">
        <f>Calculations!F97</f>
        <v>0</v>
      </c>
      <c r="K127" s="49">
        <f>Calculations!J97</f>
        <v>0</v>
      </c>
      <c r="L127" s="49">
        <f>Calculations!E97</f>
        <v>0</v>
      </c>
      <c r="M127" s="49">
        <f>Calculations!I97</f>
        <v>0</v>
      </c>
      <c r="N127" s="49">
        <f>Calculations!P97</f>
        <v>13.766642382888</v>
      </c>
      <c r="O127" s="49">
        <f>Calculations!T97</f>
        <v>100</v>
      </c>
      <c r="P127" s="49">
        <f>Calculations!O97</f>
        <v>0</v>
      </c>
      <c r="Q127" s="49">
        <f>Calculations!S97</f>
        <v>0</v>
      </c>
      <c r="R127" s="49">
        <f>Calculations!N97</f>
        <v>0</v>
      </c>
      <c r="S127" s="49">
        <f>Calculations!R97</f>
        <v>0</v>
      </c>
      <c r="T127" s="49">
        <f>Calculations!M97</f>
        <v>0</v>
      </c>
      <c r="U127" s="49">
        <f>Calculations!Q97</f>
        <v>0</v>
      </c>
      <c r="V127" s="31">
        <f>Calculations!AA97</f>
        <v>0</v>
      </c>
      <c r="W127" s="31">
        <f>Calculations!AB97</f>
        <v>0</v>
      </c>
      <c r="X127" s="31">
        <f>Calculations!Y97</f>
        <v>0</v>
      </c>
      <c r="Y127" s="31">
        <f>Calculations!Z97</f>
        <v>0</v>
      </c>
      <c r="Z127" s="31">
        <f>Calculations!AC97</f>
        <v>0</v>
      </c>
      <c r="AA127" s="31">
        <f>Calculations!AD97</f>
        <v>0</v>
      </c>
      <c r="AB127" s="31">
        <f>Calculations!AF97</f>
        <v>0</v>
      </c>
      <c r="AC127" s="31">
        <f>Calculations!AG97</f>
        <v>0</v>
      </c>
      <c r="AD127" s="31" t="s">
        <v>72</v>
      </c>
      <c r="AE127" s="33" t="s">
        <v>78</v>
      </c>
      <c r="AF127" s="21" t="s">
        <v>52</v>
      </c>
      <c r="AG127" s="20" t="s">
        <v>117</v>
      </c>
      <c r="AH127" s="26" t="s">
        <v>165</v>
      </c>
      <c r="AI127" s="26" t="s">
        <v>119</v>
      </c>
      <c r="AJ127" s="26" t="s">
        <v>113</v>
      </c>
      <c r="AK127" s="26" t="s">
        <v>172</v>
      </c>
    </row>
    <row r="128" spans="2:37" ht="25.5" x14ac:dyDescent="0.2">
      <c r="B128" s="29" t="str">
        <f>Calculations!A98</f>
        <v>13/24/002</v>
      </c>
      <c r="C128" s="20" t="str">
        <f>Calculations!B98</f>
        <v>Down Field Site 5</v>
      </c>
      <c r="D128" s="11" t="str">
        <f>Calculations!C98</f>
        <v>Residential</v>
      </c>
      <c r="E128" s="49">
        <f>Calculations!D98</f>
        <v>1.7465436215922201</v>
      </c>
      <c r="F128" s="49">
        <f>Calculations!H98</f>
        <v>1.7465436215922201</v>
      </c>
      <c r="G128" s="49">
        <f>Calculations!L98</f>
        <v>100</v>
      </c>
      <c r="H128" s="49">
        <f>Calculations!G98</f>
        <v>0</v>
      </c>
      <c r="I128" s="49">
        <f>Calculations!K98</f>
        <v>0</v>
      </c>
      <c r="J128" s="49">
        <f>Calculations!F98</f>
        <v>0</v>
      </c>
      <c r="K128" s="49">
        <f>Calculations!J98</f>
        <v>0</v>
      </c>
      <c r="L128" s="49">
        <f>Calculations!E98</f>
        <v>0</v>
      </c>
      <c r="M128" s="49">
        <f>Calculations!I98</f>
        <v>0</v>
      </c>
      <c r="N128" s="49">
        <f>Calculations!P98</f>
        <v>1.7465436215922201</v>
      </c>
      <c r="O128" s="49">
        <f>Calculations!T98</f>
        <v>100</v>
      </c>
      <c r="P128" s="49">
        <f>Calculations!O98</f>
        <v>0</v>
      </c>
      <c r="Q128" s="49">
        <f>Calculations!S98</f>
        <v>0</v>
      </c>
      <c r="R128" s="49">
        <f>Calculations!N98</f>
        <v>0</v>
      </c>
      <c r="S128" s="49">
        <f>Calculations!R98</f>
        <v>0</v>
      </c>
      <c r="T128" s="49">
        <f>Calculations!M98</f>
        <v>0</v>
      </c>
      <c r="U128" s="49">
        <f>Calculations!Q98</f>
        <v>0</v>
      </c>
      <c r="V128" s="31">
        <f>Calculations!AA98</f>
        <v>0</v>
      </c>
      <c r="W128" s="31">
        <f>Calculations!AB98</f>
        <v>0</v>
      </c>
      <c r="X128" s="31">
        <f>Calculations!Y98</f>
        <v>0</v>
      </c>
      <c r="Y128" s="31">
        <f>Calculations!Z98</f>
        <v>0</v>
      </c>
      <c r="Z128" s="31">
        <f>Calculations!AC98</f>
        <v>0</v>
      </c>
      <c r="AA128" s="31">
        <f>Calculations!AD98</f>
        <v>0</v>
      </c>
      <c r="AB128" s="31">
        <f>Calculations!AF98</f>
        <v>0</v>
      </c>
      <c r="AC128" s="31">
        <f>Calculations!AG98</f>
        <v>0</v>
      </c>
      <c r="AD128" s="31" t="s">
        <v>72</v>
      </c>
      <c r="AE128" s="33" t="s">
        <v>78</v>
      </c>
      <c r="AF128" s="21" t="s">
        <v>52</v>
      </c>
      <c r="AG128" s="20" t="s">
        <v>117</v>
      </c>
      <c r="AH128" s="26" t="s">
        <v>165</v>
      </c>
      <c r="AI128" s="26" t="s">
        <v>119</v>
      </c>
      <c r="AJ128" s="26" t="s">
        <v>113</v>
      </c>
      <c r="AK128" s="26" t="s">
        <v>172</v>
      </c>
    </row>
    <row r="129" spans="2:37" ht="89.25" x14ac:dyDescent="0.2">
      <c r="B129" s="29" t="str">
        <f>Calculations!A99</f>
        <v>13/24/003</v>
      </c>
      <c r="C129" s="20" t="str">
        <f>Calculations!B99</f>
        <v>Larks Hill (and access route)</v>
      </c>
      <c r="D129" s="11" t="str">
        <f>Calculations!C99</f>
        <v>Mixed use</v>
      </c>
      <c r="E129" s="49">
        <f>Calculations!D99</f>
        <v>6.0670230364102498</v>
      </c>
      <c r="F129" s="49">
        <f>Calculations!H99</f>
        <v>5.6006820776565656</v>
      </c>
      <c r="G129" s="49">
        <f>Calculations!L99</f>
        <v>92.313512641125399</v>
      </c>
      <c r="H129" s="49">
        <f>Calculations!G99</f>
        <v>0.358034341831794</v>
      </c>
      <c r="I129" s="49">
        <f>Calculations!K99</f>
        <v>5.9013183184423283</v>
      </c>
      <c r="J129" s="49">
        <f>Calculations!F99</f>
        <v>0.104416471034674</v>
      </c>
      <c r="K129" s="49">
        <f>Calculations!J99</f>
        <v>1.7210495231027731</v>
      </c>
      <c r="L129" s="49">
        <f>Calculations!E99</f>
        <v>3.8901458872162399E-3</v>
      </c>
      <c r="M129" s="49">
        <f>Calculations!I99</f>
        <v>6.4119517329506812E-2</v>
      </c>
      <c r="N129" s="49">
        <f>Calculations!P99</f>
        <v>5.9926615983731484</v>
      </c>
      <c r="O129" s="49">
        <f>Calculations!T99</f>
        <v>98.774334008774431</v>
      </c>
      <c r="P129" s="49">
        <f>Calculations!O99</f>
        <v>2.70002928622954E-2</v>
      </c>
      <c r="Q129" s="49">
        <f>Calculations!S99</f>
        <v>0.44503363017179171</v>
      </c>
      <c r="R129" s="49">
        <f>Calculations!N99</f>
        <v>7.6440592682789398E-3</v>
      </c>
      <c r="S129" s="49">
        <f>Calculations!R99</f>
        <v>0.12599357580158119</v>
      </c>
      <c r="T129" s="49">
        <f>Calculations!M99</f>
        <v>3.9717085906526998E-2</v>
      </c>
      <c r="U129" s="49">
        <f>Calculations!Q99</f>
        <v>0.65463878525219665</v>
      </c>
      <c r="V129" s="31">
        <f>Calculations!AA99</f>
        <v>1.2E-2</v>
      </c>
      <c r="W129" s="31">
        <f>Calculations!AB99</f>
        <v>0.19779057913549952</v>
      </c>
      <c r="X129" s="31">
        <f>Calculations!Y99</f>
        <v>0</v>
      </c>
      <c r="Y129" s="31">
        <f>Calculations!Z99</f>
        <v>0</v>
      </c>
      <c r="Z129" s="31">
        <f>Calculations!AC99</f>
        <v>1.2803563299670299E-2</v>
      </c>
      <c r="AA129" s="31">
        <f>Calculations!AD99</f>
        <v>0.21103535000331794</v>
      </c>
      <c r="AB129" s="31">
        <f>Calculations!AF99</f>
        <v>0</v>
      </c>
      <c r="AC129" s="31">
        <f>Calculations!AG99</f>
        <v>0</v>
      </c>
      <c r="AD129" s="31" t="s">
        <v>50</v>
      </c>
      <c r="AE129" s="33" t="s">
        <v>67</v>
      </c>
      <c r="AF129" s="21" t="s">
        <v>52</v>
      </c>
      <c r="AG129" s="20" t="s">
        <v>53</v>
      </c>
      <c r="AH129" s="26" t="s">
        <v>54</v>
      </c>
      <c r="AI129" s="26" t="s">
        <v>93</v>
      </c>
      <c r="AJ129" s="26" t="s">
        <v>934</v>
      </c>
      <c r="AK129" s="26" t="s">
        <v>76</v>
      </c>
    </row>
    <row r="130" spans="2:37" x14ac:dyDescent="0.2">
      <c r="B130" s="29" t="str">
        <f>Calculations!A100</f>
        <v>13/24/004</v>
      </c>
      <c r="C130" s="20" t="str">
        <f>Calculations!B100</f>
        <v>Hamels Park Farm</v>
      </c>
      <c r="D130" s="11" t="str">
        <f>Calculations!C100</f>
        <v>Residential</v>
      </c>
      <c r="E130" s="49">
        <f>Calculations!D100</f>
        <v>0.53904928400451302</v>
      </c>
      <c r="F130" s="49">
        <f>Calculations!H100</f>
        <v>0.53904928400451302</v>
      </c>
      <c r="G130" s="49">
        <f>Calculations!L100</f>
        <v>100</v>
      </c>
      <c r="H130" s="49">
        <f>Calculations!G100</f>
        <v>0</v>
      </c>
      <c r="I130" s="49">
        <f>Calculations!K100</f>
        <v>0</v>
      </c>
      <c r="J130" s="49">
        <f>Calculations!F100</f>
        <v>0</v>
      </c>
      <c r="K130" s="49">
        <f>Calculations!J100</f>
        <v>0</v>
      </c>
      <c r="L130" s="49">
        <f>Calculations!E100</f>
        <v>0</v>
      </c>
      <c r="M130" s="49">
        <f>Calculations!I100</f>
        <v>0</v>
      </c>
      <c r="N130" s="49">
        <f>Calculations!P100</f>
        <v>0.53904928400451302</v>
      </c>
      <c r="O130" s="49">
        <f>Calculations!T100</f>
        <v>100</v>
      </c>
      <c r="P130" s="49">
        <f>Calculations!O100</f>
        <v>0</v>
      </c>
      <c r="Q130" s="49">
        <f>Calculations!S100</f>
        <v>0</v>
      </c>
      <c r="R130" s="49">
        <f>Calculations!N100</f>
        <v>0</v>
      </c>
      <c r="S130" s="49">
        <f>Calculations!R100</f>
        <v>0</v>
      </c>
      <c r="T130" s="49">
        <f>Calculations!M100</f>
        <v>0</v>
      </c>
      <c r="U130" s="49">
        <f>Calculations!Q100</f>
        <v>0</v>
      </c>
      <c r="V130" s="31">
        <f>Calculations!AA100</f>
        <v>0</v>
      </c>
      <c r="W130" s="31">
        <f>Calculations!AB100</f>
        <v>0</v>
      </c>
      <c r="X130" s="31">
        <f>Calculations!Y100</f>
        <v>0</v>
      </c>
      <c r="Y130" s="31">
        <f>Calculations!Z100</f>
        <v>0</v>
      </c>
      <c r="Z130" s="31">
        <f>Calculations!AC100</f>
        <v>0</v>
      </c>
      <c r="AA130" s="31">
        <f>Calculations!AD100</f>
        <v>0</v>
      </c>
      <c r="AB130" s="31">
        <f>Calculations!AF100</f>
        <v>0</v>
      </c>
      <c r="AC130" s="31">
        <f>Calculations!AG100</f>
        <v>0</v>
      </c>
      <c r="AD130" s="31" t="s">
        <v>72</v>
      </c>
      <c r="AE130" s="33" t="s">
        <v>58</v>
      </c>
      <c r="AF130" s="21" t="s">
        <v>52</v>
      </c>
      <c r="AG130" s="20" t="s">
        <v>110</v>
      </c>
      <c r="AH130" s="26" t="s">
        <v>111</v>
      </c>
      <c r="AI130" s="26" t="s">
        <v>112</v>
      </c>
      <c r="AJ130" s="26" t="s">
        <v>113</v>
      </c>
      <c r="AK130" s="26" t="s">
        <v>114</v>
      </c>
    </row>
    <row r="131" spans="2:37" ht="76.5" x14ac:dyDescent="0.2">
      <c r="B131" s="29" t="str">
        <f>Calculations!A101</f>
        <v>13/24/005</v>
      </c>
      <c r="C131" s="20" t="str">
        <f>Calculations!B101</f>
        <v>Arden Meadow</v>
      </c>
      <c r="D131" s="11" t="str">
        <f>Calculations!C101</f>
        <v>Residential</v>
      </c>
      <c r="E131" s="49">
        <f>Calculations!D101</f>
        <v>1.5225749384388301</v>
      </c>
      <c r="F131" s="49">
        <f>Calculations!H101</f>
        <v>1.5225749384388301</v>
      </c>
      <c r="G131" s="49">
        <f>Calculations!L101</f>
        <v>100</v>
      </c>
      <c r="H131" s="49">
        <f>Calculations!G101</f>
        <v>0</v>
      </c>
      <c r="I131" s="49">
        <f>Calculations!K101</f>
        <v>0</v>
      </c>
      <c r="J131" s="49">
        <f>Calculations!F101</f>
        <v>0</v>
      </c>
      <c r="K131" s="49">
        <f>Calculations!J101</f>
        <v>0</v>
      </c>
      <c r="L131" s="49">
        <f>Calculations!E101</f>
        <v>0</v>
      </c>
      <c r="M131" s="49">
        <f>Calculations!I101</f>
        <v>0</v>
      </c>
      <c r="N131" s="49">
        <f>Calculations!P101</f>
        <v>1.2554218860281574</v>
      </c>
      <c r="O131" s="49">
        <f>Calculations!T101</f>
        <v>82.453865115854484</v>
      </c>
      <c r="P131" s="49">
        <f>Calculations!O101</f>
        <v>5.9041614038261997E-2</v>
      </c>
      <c r="Q131" s="49">
        <f>Calculations!S101</f>
        <v>3.8777476594222828</v>
      </c>
      <c r="R131" s="49">
        <f>Calculations!N101</f>
        <v>2.86826440414726E-2</v>
      </c>
      <c r="S131" s="49">
        <f>Calculations!R101</f>
        <v>1.883824783749712</v>
      </c>
      <c r="T131" s="49">
        <f>Calculations!M101</f>
        <v>0.179428794330938</v>
      </c>
      <c r="U131" s="49">
        <f>Calculations!Q101</f>
        <v>11.784562440973517</v>
      </c>
      <c r="V131" s="31">
        <f>Calculations!AA101</f>
        <v>0</v>
      </c>
      <c r="W131" s="31">
        <f>Calculations!AB101</f>
        <v>0</v>
      </c>
      <c r="X131" s="31">
        <f>Calculations!Y101</f>
        <v>0</v>
      </c>
      <c r="Y131" s="31">
        <f>Calculations!Z101</f>
        <v>0</v>
      </c>
      <c r="Z131" s="31">
        <f>Calculations!AC101</f>
        <v>3.6928618722156401E-2</v>
      </c>
      <c r="AA131" s="31">
        <f>Calculations!AD101</f>
        <v>2.4254056591803028</v>
      </c>
      <c r="AB131" s="31">
        <f>Calculations!AF101</f>
        <v>0</v>
      </c>
      <c r="AC131" s="31">
        <f>Calculations!AG101</f>
        <v>0</v>
      </c>
      <c r="AD131" s="31" t="s">
        <v>72</v>
      </c>
      <c r="AE131" s="33" t="s">
        <v>78</v>
      </c>
      <c r="AF131" s="21" t="s">
        <v>52</v>
      </c>
      <c r="AG131" s="20" t="s">
        <v>63</v>
      </c>
      <c r="AH131" s="26" t="s">
        <v>73</v>
      </c>
      <c r="AI131" s="26" t="s">
        <v>74</v>
      </c>
      <c r="AJ131" s="26" t="s">
        <v>935</v>
      </c>
      <c r="AK131" s="26" t="s">
        <v>936</v>
      </c>
    </row>
    <row r="132" spans="2:37" x14ac:dyDescent="0.2">
      <c r="B132" s="29" t="str">
        <f>Calculations!A102</f>
        <v>13/24/006</v>
      </c>
      <c r="C132" s="20" t="str">
        <f>Calculations!B102</f>
        <v>Land Fronting B1368</v>
      </c>
      <c r="D132" s="11" t="str">
        <f>Calculations!C102</f>
        <v>Residential</v>
      </c>
      <c r="E132" s="49">
        <f>Calculations!D102</f>
        <v>0.76147347734037896</v>
      </c>
      <c r="F132" s="49">
        <f>Calculations!H102</f>
        <v>0.76147347734037896</v>
      </c>
      <c r="G132" s="49">
        <f>Calculations!L102</f>
        <v>100</v>
      </c>
      <c r="H132" s="49">
        <f>Calculations!G102</f>
        <v>0</v>
      </c>
      <c r="I132" s="49">
        <f>Calculations!K102</f>
        <v>0</v>
      </c>
      <c r="J132" s="49">
        <f>Calculations!F102</f>
        <v>0</v>
      </c>
      <c r="K132" s="49">
        <f>Calculations!J102</f>
        <v>0</v>
      </c>
      <c r="L132" s="49">
        <f>Calculations!E102</f>
        <v>0</v>
      </c>
      <c r="M132" s="49">
        <f>Calculations!I102</f>
        <v>0</v>
      </c>
      <c r="N132" s="49">
        <f>Calculations!P102</f>
        <v>0.76147347734037896</v>
      </c>
      <c r="O132" s="49">
        <f>Calculations!T102</f>
        <v>100</v>
      </c>
      <c r="P132" s="49">
        <f>Calculations!O102</f>
        <v>0</v>
      </c>
      <c r="Q132" s="49">
        <f>Calculations!S102</f>
        <v>0</v>
      </c>
      <c r="R132" s="49">
        <f>Calculations!N102</f>
        <v>0</v>
      </c>
      <c r="S132" s="49">
        <f>Calculations!R102</f>
        <v>0</v>
      </c>
      <c r="T132" s="49">
        <f>Calculations!M102</f>
        <v>0</v>
      </c>
      <c r="U132" s="49">
        <f>Calculations!Q102</f>
        <v>0</v>
      </c>
      <c r="V132" s="31">
        <f>Calculations!AA102</f>
        <v>0</v>
      </c>
      <c r="W132" s="31">
        <f>Calculations!AB102</f>
        <v>0</v>
      </c>
      <c r="X132" s="31">
        <f>Calculations!Y102</f>
        <v>0</v>
      </c>
      <c r="Y132" s="31">
        <f>Calculations!Z102</f>
        <v>0</v>
      </c>
      <c r="Z132" s="31">
        <f>Calculations!AC102</f>
        <v>0</v>
      </c>
      <c r="AA132" s="31">
        <f>Calculations!AD102</f>
        <v>0</v>
      </c>
      <c r="AB132" s="31">
        <f>Calculations!AF102</f>
        <v>0</v>
      </c>
      <c r="AC132" s="31">
        <f>Calculations!AG102</f>
        <v>0</v>
      </c>
      <c r="AD132" s="31" t="s">
        <v>72</v>
      </c>
      <c r="AE132" s="33" t="s">
        <v>58</v>
      </c>
      <c r="AF132" s="21" t="s">
        <v>52</v>
      </c>
      <c r="AG132" s="20" t="s">
        <v>110</v>
      </c>
      <c r="AH132" s="26" t="s">
        <v>111</v>
      </c>
      <c r="AI132" s="26" t="s">
        <v>112</v>
      </c>
      <c r="AJ132" s="26" t="s">
        <v>113</v>
      </c>
      <c r="AK132" s="26" t="s">
        <v>114</v>
      </c>
    </row>
    <row r="133" spans="2:37" ht="51.75" customHeight="1" x14ac:dyDescent="0.2">
      <c r="B133" s="29" t="str">
        <f>Calculations!A103</f>
        <v>14/24/001</v>
      </c>
      <c r="C133" s="20" t="str">
        <f>Calculations!B103</f>
        <v>Land east of The Causeway Brent Pelham</v>
      </c>
      <c r="D133" s="11" t="str">
        <f>Calculations!C103</f>
        <v>Residential</v>
      </c>
      <c r="E133" s="49">
        <f>Calculations!D103</f>
        <v>0.34146994432434402</v>
      </c>
      <c r="F133" s="49">
        <f>Calculations!H103</f>
        <v>0.34146994432434402</v>
      </c>
      <c r="G133" s="49">
        <f>Calculations!L103</f>
        <v>100</v>
      </c>
      <c r="H133" s="49">
        <f>Calculations!G103</f>
        <v>0</v>
      </c>
      <c r="I133" s="49">
        <f>Calculations!K103</f>
        <v>0</v>
      </c>
      <c r="J133" s="49">
        <f>Calculations!F103</f>
        <v>0</v>
      </c>
      <c r="K133" s="49">
        <f>Calculations!J103</f>
        <v>0</v>
      </c>
      <c r="L133" s="49">
        <f>Calculations!E103</f>
        <v>0</v>
      </c>
      <c r="M133" s="49">
        <f>Calculations!I103</f>
        <v>0</v>
      </c>
      <c r="N133" s="49">
        <f>Calculations!P103</f>
        <v>0.34146994432434402</v>
      </c>
      <c r="O133" s="49">
        <f>Calculations!T103</f>
        <v>100</v>
      </c>
      <c r="P133" s="49">
        <f>Calculations!O103</f>
        <v>0</v>
      </c>
      <c r="Q133" s="49">
        <f>Calculations!S103</f>
        <v>0</v>
      </c>
      <c r="R133" s="49">
        <f>Calculations!N103</f>
        <v>0</v>
      </c>
      <c r="S133" s="49">
        <f>Calculations!R103</f>
        <v>0</v>
      </c>
      <c r="T133" s="49">
        <f>Calculations!M103</f>
        <v>0</v>
      </c>
      <c r="U133" s="49">
        <f>Calculations!Q103</f>
        <v>0</v>
      </c>
      <c r="V133" s="31">
        <f>Calculations!AA103</f>
        <v>0</v>
      </c>
      <c r="W133" s="31">
        <f>Calculations!AB103</f>
        <v>0</v>
      </c>
      <c r="X133" s="31">
        <f>Calculations!Y103</f>
        <v>0</v>
      </c>
      <c r="Y133" s="31">
        <f>Calculations!Z103</f>
        <v>0</v>
      </c>
      <c r="Z133" s="31">
        <f>Calculations!AC103</f>
        <v>0</v>
      </c>
      <c r="AA133" s="31">
        <f>Calculations!AD103</f>
        <v>0</v>
      </c>
      <c r="AB133" s="31">
        <f>Calculations!AF103</f>
        <v>0</v>
      </c>
      <c r="AC133" s="31">
        <f>Calculations!AG103</f>
        <v>0</v>
      </c>
      <c r="AD133" s="31" t="s">
        <v>72</v>
      </c>
      <c r="AE133" s="33" t="s">
        <v>58</v>
      </c>
      <c r="AF133" s="21" t="s">
        <v>52</v>
      </c>
      <c r="AG133" s="20" t="s">
        <v>110</v>
      </c>
      <c r="AH133" s="26" t="s">
        <v>111</v>
      </c>
      <c r="AI133" s="26" t="s">
        <v>112</v>
      </c>
      <c r="AJ133" s="26" t="s">
        <v>937</v>
      </c>
      <c r="AK133" s="26" t="s">
        <v>938</v>
      </c>
    </row>
    <row r="134" spans="2:37" x14ac:dyDescent="0.2">
      <c r="B134" s="29" t="str">
        <f>Calculations!A104</f>
        <v>14/24/002</v>
      </c>
      <c r="C134" s="20" t="str">
        <f>Calculations!B104</f>
        <v>The Kennels</v>
      </c>
      <c r="D134" s="11" t="str">
        <f>Calculations!C104</f>
        <v>Residential</v>
      </c>
      <c r="E134" s="49">
        <f>Calculations!D104</f>
        <v>0.32248095825277201</v>
      </c>
      <c r="F134" s="49">
        <f>Calculations!H104</f>
        <v>0.32248095825277201</v>
      </c>
      <c r="G134" s="49">
        <f>Calculations!L104</f>
        <v>100</v>
      </c>
      <c r="H134" s="49">
        <f>Calculations!G104</f>
        <v>0</v>
      </c>
      <c r="I134" s="49">
        <f>Calculations!K104</f>
        <v>0</v>
      </c>
      <c r="J134" s="49">
        <f>Calculations!F104</f>
        <v>0</v>
      </c>
      <c r="K134" s="49">
        <f>Calculations!J104</f>
        <v>0</v>
      </c>
      <c r="L134" s="49">
        <f>Calculations!E104</f>
        <v>0</v>
      </c>
      <c r="M134" s="49">
        <f>Calculations!I104</f>
        <v>0</v>
      </c>
      <c r="N134" s="49">
        <f>Calculations!P104</f>
        <v>0.32248095825277201</v>
      </c>
      <c r="O134" s="49">
        <f>Calculations!T104</f>
        <v>100</v>
      </c>
      <c r="P134" s="49">
        <f>Calculations!O104</f>
        <v>0</v>
      </c>
      <c r="Q134" s="49">
        <f>Calculations!S104</f>
        <v>0</v>
      </c>
      <c r="R134" s="49">
        <f>Calculations!N104</f>
        <v>0</v>
      </c>
      <c r="S134" s="49">
        <f>Calculations!R104</f>
        <v>0</v>
      </c>
      <c r="T134" s="49">
        <f>Calculations!M104</f>
        <v>0</v>
      </c>
      <c r="U134" s="49">
        <f>Calculations!Q104</f>
        <v>0</v>
      </c>
      <c r="V134" s="31">
        <f>Calculations!AA104</f>
        <v>0</v>
      </c>
      <c r="W134" s="31">
        <f>Calculations!AB104</f>
        <v>0</v>
      </c>
      <c r="X134" s="31">
        <f>Calculations!Y104</f>
        <v>0</v>
      </c>
      <c r="Y134" s="31">
        <f>Calculations!Z104</f>
        <v>0</v>
      </c>
      <c r="Z134" s="31">
        <f>Calculations!AC104</f>
        <v>0</v>
      </c>
      <c r="AA134" s="31">
        <f>Calculations!AD104</f>
        <v>0</v>
      </c>
      <c r="AB134" s="31">
        <f>Calculations!AF104</f>
        <v>0</v>
      </c>
      <c r="AC134" s="31">
        <f>Calculations!AG104</f>
        <v>0</v>
      </c>
      <c r="AD134" s="31" t="s">
        <v>72</v>
      </c>
      <c r="AE134" s="33" t="s">
        <v>58</v>
      </c>
      <c r="AF134" s="21" t="s">
        <v>52</v>
      </c>
      <c r="AG134" s="20" t="s">
        <v>110</v>
      </c>
      <c r="AH134" s="26" t="s">
        <v>111</v>
      </c>
      <c r="AI134" s="26" t="s">
        <v>112</v>
      </c>
      <c r="AJ134" s="26" t="s">
        <v>113</v>
      </c>
      <c r="AK134" s="26" t="s">
        <v>114</v>
      </c>
    </row>
    <row r="135" spans="2:37" ht="63.75" x14ac:dyDescent="0.2">
      <c r="B135" s="29" t="str">
        <f>Calculations!A105</f>
        <v>15/24/002</v>
      </c>
      <c r="C135" s="20" t="str">
        <f>Calculations!B105</f>
        <v>Land at Brickendon Grange Golf Club</v>
      </c>
      <c r="D135" s="11" t="str">
        <f>Calculations!C105</f>
        <v>Residential</v>
      </c>
      <c r="E135" s="49">
        <f>Calculations!D105</f>
        <v>0.252483985213872</v>
      </c>
      <c r="F135" s="49">
        <f>Calculations!H105</f>
        <v>0.252483985213872</v>
      </c>
      <c r="G135" s="49">
        <f>Calculations!L105</f>
        <v>100</v>
      </c>
      <c r="H135" s="49">
        <f>Calculations!G105</f>
        <v>0</v>
      </c>
      <c r="I135" s="49">
        <f>Calculations!K105</f>
        <v>0</v>
      </c>
      <c r="J135" s="49">
        <f>Calculations!F105</f>
        <v>0</v>
      </c>
      <c r="K135" s="49">
        <f>Calculations!J105</f>
        <v>0</v>
      </c>
      <c r="L135" s="49">
        <f>Calculations!E105</f>
        <v>0</v>
      </c>
      <c r="M135" s="49">
        <f>Calculations!I105</f>
        <v>0</v>
      </c>
      <c r="N135" s="49">
        <f>Calculations!P105</f>
        <v>0.24087970769100431</v>
      </c>
      <c r="O135" s="49">
        <f>Calculations!T105</f>
        <v>95.403955021924247</v>
      </c>
      <c r="P135" s="49">
        <f>Calculations!O105</f>
        <v>4.0014755773590802E-4</v>
      </c>
      <c r="Q135" s="49">
        <f>Calculations!S105</f>
        <v>0.15848433214366225</v>
      </c>
      <c r="R135" s="49">
        <f>Calculations!N105</f>
        <v>8.0029499409138203E-4</v>
      </c>
      <c r="S135" s="49">
        <f>Calculations!R105</f>
        <v>0.31696861621281641</v>
      </c>
      <c r="T135" s="49">
        <f>Calculations!M105</f>
        <v>1.04038349710404E-2</v>
      </c>
      <c r="U135" s="49">
        <f>Calculations!Q105</f>
        <v>4.1205920297192744</v>
      </c>
      <c r="V135" s="31">
        <f>Calculations!AA105</f>
        <v>0</v>
      </c>
      <c r="W135" s="31">
        <f>Calculations!AB105</f>
        <v>0</v>
      </c>
      <c r="X135" s="31">
        <f>Calculations!Y105</f>
        <v>0</v>
      </c>
      <c r="Y135" s="31">
        <f>Calculations!Z105</f>
        <v>0</v>
      </c>
      <c r="Z135" s="31">
        <f>Calculations!AC105</f>
        <v>4.0014755773590802E-4</v>
      </c>
      <c r="AA135" s="31">
        <f>Calculations!AD105</f>
        <v>0.15848433214366225</v>
      </c>
      <c r="AB135" s="31">
        <f>Calculations!AF105</f>
        <v>0</v>
      </c>
      <c r="AC135" s="31">
        <f>Calculations!AG105</f>
        <v>0</v>
      </c>
      <c r="AD135" s="31" t="s">
        <v>72</v>
      </c>
      <c r="AE135" s="33" t="s">
        <v>58</v>
      </c>
      <c r="AF135" s="21" t="s">
        <v>52</v>
      </c>
      <c r="AG135" s="20" t="s">
        <v>63</v>
      </c>
      <c r="AH135" s="26" t="s">
        <v>73</v>
      </c>
      <c r="AI135" s="26" t="s">
        <v>74</v>
      </c>
      <c r="AJ135" s="26" t="s">
        <v>173</v>
      </c>
      <c r="AK135" s="26" t="s">
        <v>936</v>
      </c>
    </row>
    <row r="136" spans="2:37" ht="38.25" x14ac:dyDescent="0.2">
      <c r="B136" s="29" t="str">
        <f>Calculations!A106</f>
        <v>16/24/001</v>
      </c>
      <c r="C136" s="20" t="str">
        <f>Calculations!B106</f>
        <v>Vacant field between, White Stubbs Manor, White Stubbs Ln, Broxbourne EN10 7QA and Silver Birches, White Stubbs Ln, Broxbourne EN10 7QA</v>
      </c>
      <c r="D136" s="11" t="str">
        <f>Calculations!C106</f>
        <v>Residential</v>
      </c>
      <c r="E136" s="49">
        <f>Calculations!D106</f>
        <v>1.5774084510950299</v>
      </c>
      <c r="F136" s="49">
        <f>Calculations!H106</f>
        <v>1.5774084510950299</v>
      </c>
      <c r="G136" s="49">
        <f>Calculations!L106</f>
        <v>100</v>
      </c>
      <c r="H136" s="49">
        <f>Calculations!G106</f>
        <v>0</v>
      </c>
      <c r="I136" s="49">
        <f>Calculations!K106</f>
        <v>0</v>
      </c>
      <c r="J136" s="49">
        <f>Calculations!F106</f>
        <v>0</v>
      </c>
      <c r="K136" s="49">
        <f>Calculations!J106</f>
        <v>0</v>
      </c>
      <c r="L136" s="49">
        <f>Calculations!E106</f>
        <v>0</v>
      </c>
      <c r="M136" s="49">
        <f>Calculations!I106</f>
        <v>0</v>
      </c>
      <c r="N136" s="49">
        <f>Calculations!P106</f>
        <v>1.5721987289859609</v>
      </c>
      <c r="O136" s="49">
        <f>Calculations!T106</f>
        <v>99.669729035276035</v>
      </c>
      <c r="P136" s="49">
        <f>Calculations!O106</f>
        <v>5.2097221090691096E-3</v>
      </c>
      <c r="Q136" s="49">
        <f>Calculations!S106</f>
        <v>0.33027096472397771</v>
      </c>
      <c r="R136" s="49">
        <f>Calculations!N106</f>
        <v>0</v>
      </c>
      <c r="S136" s="49">
        <f>Calculations!R106</f>
        <v>0</v>
      </c>
      <c r="T136" s="49">
        <f>Calculations!M106</f>
        <v>0</v>
      </c>
      <c r="U136" s="49">
        <f>Calculations!Q106</f>
        <v>0</v>
      </c>
      <c r="V136" s="31">
        <f>Calculations!AA106</f>
        <v>0</v>
      </c>
      <c r="W136" s="31">
        <f>Calculations!AB106</f>
        <v>0</v>
      </c>
      <c r="X136" s="31">
        <f>Calculations!Y106</f>
        <v>0</v>
      </c>
      <c r="Y136" s="31">
        <f>Calculations!Z106</f>
        <v>0</v>
      </c>
      <c r="Z136" s="31">
        <f>Calculations!AC106</f>
        <v>1.86260974202014E-5</v>
      </c>
      <c r="AA136" s="31">
        <f>Calculations!AD106</f>
        <v>1.1808037041560952E-3</v>
      </c>
      <c r="AB136" s="31">
        <f>Calculations!AF106</f>
        <v>0</v>
      </c>
      <c r="AC136" s="31">
        <f>Calculations!AG106</f>
        <v>0</v>
      </c>
      <c r="AD136" s="31" t="s">
        <v>72</v>
      </c>
      <c r="AE136" s="33" t="s">
        <v>78</v>
      </c>
      <c r="AF136" s="21" t="s">
        <v>52</v>
      </c>
      <c r="AG136" s="20" t="s">
        <v>63</v>
      </c>
      <c r="AH136" s="26" t="s">
        <v>96</v>
      </c>
      <c r="AI136" s="26" t="s">
        <v>97</v>
      </c>
      <c r="AJ136" s="26" t="s">
        <v>939</v>
      </c>
      <c r="AK136" s="26" t="s">
        <v>936</v>
      </c>
    </row>
    <row r="137" spans="2:37" ht="63.75" x14ac:dyDescent="0.2">
      <c r="B137" s="29" t="str">
        <f>Calculations!A107</f>
        <v>16/24/002</v>
      </c>
      <c r="C137" s="20" t="str">
        <f>Calculations!B107</f>
        <v>Hertfordshire Zoo</v>
      </c>
      <c r="D137" s="11" t="str">
        <f>Calculations!C107</f>
        <v>Leisure</v>
      </c>
      <c r="E137" s="49">
        <f>Calculations!D107</f>
        <v>25.7005984733246</v>
      </c>
      <c r="F137" s="49">
        <f>Calculations!H107</f>
        <v>25.7005984733246</v>
      </c>
      <c r="G137" s="49">
        <f>Calculations!L107</f>
        <v>100</v>
      </c>
      <c r="H137" s="49">
        <f>Calculations!G107</f>
        <v>0</v>
      </c>
      <c r="I137" s="49">
        <f>Calculations!K107</f>
        <v>0</v>
      </c>
      <c r="J137" s="49">
        <f>Calculations!F107</f>
        <v>0</v>
      </c>
      <c r="K137" s="49">
        <f>Calculations!J107</f>
        <v>0</v>
      </c>
      <c r="L137" s="49">
        <f>Calculations!E107</f>
        <v>0</v>
      </c>
      <c r="M137" s="49">
        <f>Calculations!I107</f>
        <v>0</v>
      </c>
      <c r="N137" s="49">
        <f>Calculations!P107</f>
        <v>24.668571210033452</v>
      </c>
      <c r="O137" s="49">
        <f>Calculations!T107</f>
        <v>95.984423225154387</v>
      </c>
      <c r="P137" s="49">
        <f>Calculations!O107</f>
        <v>0.37957465603430202</v>
      </c>
      <c r="Q137" s="49">
        <f>Calculations!S107</f>
        <v>1.4769097942535214</v>
      </c>
      <c r="R137" s="49">
        <f>Calculations!N107</f>
        <v>0.139193573102915</v>
      </c>
      <c r="S137" s="49">
        <f>Calculations!R107</f>
        <v>0.54159662175722501</v>
      </c>
      <c r="T137" s="49">
        <f>Calculations!M107</f>
        <v>0.51325903415393004</v>
      </c>
      <c r="U137" s="49">
        <f>Calculations!Q107</f>
        <v>1.9970703588348595</v>
      </c>
      <c r="V137" s="31">
        <f>Calculations!AA107</f>
        <v>0</v>
      </c>
      <c r="W137" s="31">
        <f>Calculations!AB107</f>
        <v>0</v>
      </c>
      <c r="X137" s="31">
        <f>Calculations!Y107</f>
        <v>0</v>
      </c>
      <c r="Y137" s="31">
        <f>Calculations!Z107</f>
        <v>0</v>
      </c>
      <c r="Z137" s="31">
        <f>Calculations!AC107</f>
        <v>0.15099199448440201</v>
      </c>
      <c r="AA137" s="31">
        <f>Calculations!AD107</f>
        <v>0.58750380712387307</v>
      </c>
      <c r="AB137" s="31">
        <f>Calculations!AF107</f>
        <v>0</v>
      </c>
      <c r="AC137" s="31">
        <f>Calculations!AG107</f>
        <v>0</v>
      </c>
      <c r="AD137" s="31" t="s">
        <v>72</v>
      </c>
      <c r="AE137" s="33" t="s">
        <v>62</v>
      </c>
      <c r="AF137" s="21" t="s">
        <v>79</v>
      </c>
      <c r="AG137" s="20" t="s">
        <v>63</v>
      </c>
      <c r="AH137" s="26" t="s">
        <v>73</v>
      </c>
      <c r="AI137" s="26" t="s">
        <v>74</v>
      </c>
      <c r="AJ137" s="26" t="s">
        <v>940</v>
      </c>
      <c r="AK137" s="26" t="s">
        <v>941</v>
      </c>
    </row>
    <row r="138" spans="2:37" x14ac:dyDescent="0.2">
      <c r="B138" s="29" t="str">
        <f>Calculations!A108</f>
        <v>17/24/001</v>
      </c>
      <c r="C138" s="20" t="str">
        <f>Calculations!B108</f>
        <v>Land at Buckland</v>
      </c>
      <c r="D138" s="11" t="str">
        <f>Calculations!C108</f>
        <v>Residential</v>
      </c>
      <c r="E138" s="49">
        <f>Calculations!D108</f>
        <v>0.186732816206058</v>
      </c>
      <c r="F138" s="49">
        <f>Calculations!H108</f>
        <v>0.186732816206058</v>
      </c>
      <c r="G138" s="49">
        <f>Calculations!L108</f>
        <v>100</v>
      </c>
      <c r="H138" s="49">
        <f>Calculations!G108</f>
        <v>0</v>
      </c>
      <c r="I138" s="49">
        <f>Calculations!K108</f>
        <v>0</v>
      </c>
      <c r="J138" s="49">
        <f>Calculations!F108</f>
        <v>0</v>
      </c>
      <c r="K138" s="49">
        <f>Calculations!J108</f>
        <v>0</v>
      </c>
      <c r="L138" s="49">
        <f>Calculations!E108</f>
        <v>0</v>
      </c>
      <c r="M138" s="49">
        <f>Calculations!I108</f>
        <v>0</v>
      </c>
      <c r="N138" s="49">
        <f>Calculations!P108</f>
        <v>0.186732816206058</v>
      </c>
      <c r="O138" s="49">
        <f>Calculations!T108</f>
        <v>100</v>
      </c>
      <c r="P138" s="49">
        <f>Calculations!O108</f>
        <v>0</v>
      </c>
      <c r="Q138" s="49">
        <f>Calculations!S108</f>
        <v>0</v>
      </c>
      <c r="R138" s="49">
        <f>Calculations!N108</f>
        <v>0</v>
      </c>
      <c r="S138" s="49">
        <f>Calculations!R108</f>
        <v>0</v>
      </c>
      <c r="T138" s="49">
        <f>Calculations!M108</f>
        <v>0</v>
      </c>
      <c r="U138" s="49">
        <f>Calculations!Q108</f>
        <v>0</v>
      </c>
      <c r="V138" s="31">
        <f>Calculations!AA108</f>
        <v>0</v>
      </c>
      <c r="W138" s="31">
        <f>Calculations!AB108</f>
        <v>0</v>
      </c>
      <c r="X138" s="31">
        <f>Calculations!Y108</f>
        <v>0</v>
      </c>
      <c r="Y138" s="31">
        <f>Calculations!Z108</f>
        <v>0</v>
      </c>
      <c r="Z138" s="31">
        <f>Calculations!AC108</f>
        <v>0</v>
      </c>
      <c r="AA138" s="31">
        <f>Calculations!AD108</f>
        <v>0</v>
      </c>
      <c r="AB138" s="31">
        <f>Calculations!AF108</f>
        <v>0</v>
      </c>
      <c r="AC138" s="31">
        <f>Calculations!AG108</f>
        <v>0</v>
      </c>
      <c r="AD138" s="31" t="s">
        <v>72</v>
      </c>
      <c r="AE138" s="33" t="s">
        <v>58</v>
      </c>
      <c r="AF138" s="21" t="s">
        <v>52</v>
      </c>
      <c r="AG138" s="20" t="s">
        <v>110</v>
      </c>
      <c r="AH138" s="26" t="s">
        <v>111</v>
      </c>
      <c r="AI138" s="26" t="s">
        <v>112</v>
      </c>
      <c r="AJ138" s="26" t="s">
        <v>113</v>
      </c>
      <c r="AK138" s="26" t="s">
        <v>114</v>
      </c>
    </row>
    <row r="139" spans="2:37" ht="89.25" x14ac:dyDescent="0.2">
      <c r="B139" s="29" t="str">
        <f>Calculations!A109</f>
        <v>18/24/001</v>
      </c>
      <c r="C139" s="20" t="str">
        <f>Calculations!B109</f>
        <v>Land at Munn's Farm, Cole Green</v>
      </c>
      <c r="D139" s="11" t="str">
        <f>Calculations!C109</f>
        <v>Residential</v>
      </c>
      <c r="E139" s="49">
        <f>Calculations!D109</f>
        <v>3.7010944675743298</v>
      </c>
      <c r="F139" s="49">
        <f>Calculations!H109</f>
        <v>3.7010944675743298</v>
      </c>
      <c r="G139" s="49">
        <f>Calculations!L109</f>
        <v>100</v>
      </c>
      <c r="H139" s="49">
        <f>Calculations!G109</f>
        <v>0</v>
      </c>
      <c r="I139" s="49">
        <f>Calculations!K109</f>
        <v>0</v>
      </c>
      <c r="J139" s="49">
        <f>Calculations!F109</f>
        <v>0</v>
      </c>
      <c r="K139" s="49">
        <f>Calculations!J109</f>
        <v>0</v>
      </c>
      <c r="L139" s="49">
        <f>Calculations!E109</f>
        <v>0</v>
      </c>
      <c r="M139" s="49">
        <f>Calculations!I109</f>
        <v>0</v>
      </c>
      <c r="N139" s="49">
        <f>Calculations!P109</f>
        <v>3.6439911684297006</v>
      </c>
      <c r="O139" s="49">
        <f>Calculations!T109</f>
        <v>98.457123976571864</v>
      </c>
      <c r="P139" s="49">
        <f>Calculations!O109</f>
        <v>3.8993488491527298E-2</v>
      </c>
      <c r="Q139" s="49">
        <f>Calculations!S109</f>
        <v>1.0535664202346973</v>
      </c>
      <c r="R139" s="49">
        <f>Calculations!N109</f>
        <v>1.28050465458654E-2</v>
      </c>
      <c r="S139" s="49">
        <f>Calculations!R109</f>
        <v>0.34597999748592567</v>
      </c>
      <c r="T139" s="49">
        <f>Calculations!M109</f>
        <v>5.3047641072364003E-3</v>
      </c>
      <c r="U139" s="49">
        <f>Calculations!Q109</f>
        <v>0.14332960570750045</v>
      </c>
      <c r="V139" s="31">
        <f>Calculations!AA109</f>
        <v>0</v>
      </c>
      <c r="W139" s="31">
        <f>Calculations!AB109</f>
        <v>0</v>
      </c>
      <c r="X139" s="31">
        <f>Calculations!Y109</f>
        <v>0</v>
      </c>
      <c r="Y139" s="31">
        <f>Calculations!Z109</f>
        <v>0</v>
      </c>
      <c r="Z139" s="31">
        <f>Calculations!AC109</f>
        <v>1.4475437552374199E-2</v>
      </c>
      <c r="AA139" s="31">
        <f>Calculations!AD109</f>
        <v>0.39111235012224088</v>
      </c>
      <c r="AB139" s="31">
        <f>Calculations!AF109</f>
        <v>0</v>
      </c>
      <c r="AC139" s="31">
        <f>Calculations!AG109</f>
        <v>0</v>
      </c>
      <c r="AD139" s="31" t="s">
        <v>72</v>
      </c>
      <c r="AE139" s="33" t="s">
        <v>58</v>
      </c>
      <c r="AF139" s="21" t="s">
        <v>52</v>
      </c>
      <c r="AG139" s="20" t="s">
        <v>63</v>
      </c>
      <c r="AH139" s="26" t="s">
        <v>73</v>
      </c>
      <c r="AI139" s="26" t="s">
        <v>74</v>
      </c>
      <c r="AJ139" s="26" t="s">
        <v>174</v>
      </c>
      <c r="AK139" s="26" t="s">
        <v>936</v>
      </c>
    </row>
    <row r="140" spans="2:37" ht="38.25" x14ac:dyDescent="0.2">
      <c r="B140" s="29" t="str">
        <f>Calculations!A110</f>
        <v>18/24/002</v>
      </c>
      <c r="C140" s="20" t="str">
        <f>Calculations!B110</f>
        <v>Land at Cole Green</v>
      </c>
      <c r="D140" s="11" t="str">
        <f>Calculations!C110</f>
        <v>Mixed use</v>
      </c>
      <c r="E140" s="49">
        <f>Calculations!D110</f>
        <v>1.2257624229900499</v>
      </c>
      <c r="F140" s="49">
        <f>Calculations!H110</f>
        <v>1.2257624229900499</v>
      </c>
      <c r="G140" s="49">
        <f>Calculations!L110</f>
        <v>100</v>
      </c>
      <c r="H140" s="49">
        <f>Calculations!G110</f>
        <v>0</v>
      </c>
      <c r="I140" s="49">
        <f>Calculations!K110</f>
        <v>0</v>
      </c>
      <c r="J140" s="49">
        <f>Calculations!F110</f>
        <v>0</v>
      </c>
      <c r="K140" s="49">
        <f>Calculations!J110</f>
        <v>0</v>
      </c>
      <c r="L140" s="49">
        <f>Calculations!E110</f>
        <v>0</v>
      </c>
      <c r="M140" s="49">
        <f>Calculations!I110</f>
        <v>0</v>
      </c>
      <c r="N140" s="49">
        <f>Calculations!P110</f>
        <v>1.2141412438822667</v>
      </c>
      <c r="O140" s="49">
        <f>Calculations!T110</f>
        <v>99.051922388072953</v>
      </c>
      <c r="P140" s="49">
        <f>Calculations!O110</f>
        <v>1.16211791077832E-2</v>
      </c>
      <c r="Q140" s="49">
        <f>Calculations!S110</f>
        <v>0.94807761192704909</v>
      </c>
      <c r="R140" s="49">
        <f>Calculations!N110</f>
        <v>0</v>
      </c>
      <c r="S140" s="49">
        <f>Calculations!R110</f>
        <v>0</v>
      </c>
      <c r="T140" s="49">
        <f>Calculations!M110</f>
        <v>0</v>
      </c>
      <c r="U140" s="49">
        <f>Calculations!Q110</f>
        <v>0</v>
      </c>
      <c r="V140" s="31">
        <f>Calculations!AA110</f>
        <v>0</v>
      </c>
      <c r="W140" s="31">
        <f>Calculations!AB110</f>
        <v>0</v>
      </c>
      <c r="X140" s="31">
        <f>Calculations!Y110</f>
        <v>0</v>
      </c>
      <c r="Y140" s="31">
        <f>Calculations!Z110</f>
        <v>0</v>
      </c>
      <c r="Z140" s="31">
        <f>Calculations!AC110</f>
        <v>9.6203887423645905E-3</v>
      </c>
      <c r="AA140" s="31">
        <f>Calculations!AD110</f>
        <v>0.78484937716537284</v>
      </c>
      <c r="AB140" s="31">
        <f>Calculations!AF110</f>
        <v>0</v>
      </c>
      <c r="AC140" s="31">
        <f>Calculations!AG110</f>
        <v>0</v>
      </c>
      <c r="AD140" s="31" t="s">
        <v>72</v>
      </c>
      <c r="AE140" s="33" t="s">
        <v>78</v>
      </c>
      <c r="AF140" s="21" t="s">
        <v>52</v>
      </c>
      <c r="AG140" s="20" t="s">
        <v>63</v>
      </c>
      <c r="AH140" s="26" t="s">
        <v>96</v>
      </c>
      <c r="AI140" s="26" t="s">
        <v>97</v>
      </c>
      <c r="AJ140" s="26" t="s">
        <v>942</v>
      </c>
      <c r="AK140" s="26" t="s">
        <v>936</v>
      </c>
    </row>
    <row r="141" spans="2:37" ht="76.5" x14ac:dyDescent="0.2">
      <c r="B141" s="29" t="str">
        <f>Calculations!A111</f>
        <v>18/24/003</v>
      </c>
      <c r="C141" s="20" t="str">
        <f>Calculations!B111</f>
        <v>B P Mitchell (Haulage Contractors) Ltd Highfields, Birchall Lane Hertfordshire, SG14 2NR</v>
      </c>
      <c r="D141" s="11" t="str">
        <f>Calculations!C111</f>
        <v>Employment</v>
      </c>
      <c r="E141" s="49">
        <f>Calculations!D111</f>
        <v>10.7562977936878</v>
      </c>
      <c r="F141" s="49">
        <f>Calculations!H111</f>
        <v>10.7562977936878</v>
      </c>
      <c r="G141" s="49">
        <f>Calculations!L111</f>
        <v>100</v>
      </c>
      <c r="H141" s="49">
        <f>Calculations!G111</f>
        <v>0</v>
      </c>
      <c r="I141" s="49">
        <f>Calculations!K111</f>
        <v>0</v>
      </c>
      <c r="J141" s="49">
        <f>Calculations!F111</f>
        <v>0</v>
      </c>
      <c r="K141" s="49">
        <f>Calculations!J111</f>
        <v>0</v>
      </c>
      <c r="L141" s="49">
        <f>Calculations!E111</f>
        <v>0</v>
      </c>
      <c r="M141" s="49">
        <f>Calculations!I111</f>
        <v>0</v>
      </c>
      <c r="N141" s="49">
        <f>Calculations!P111</f>
        <v>9.9067565703177145</v>
      </c>
      <c r="O141" s="49">
        <f>Calculations!T111</f>
        <v>92.101917967828783</v>
      </c>
      <c r="P141" s="49">
        <f>Calculations!O111</f>
        <v>0.33822700386542198</v>
      </c>
      <c r="Q141" s="49">
        <f>Calculations!S111</f>
        <v>3.1444555585278264</v>
      </c>
      <c r="R141" s="49">
        <f>Calculations!N111</f>
        <v>0.21112379133048501</v>
      </c>
      <c r="S141" s="49">
        <f>Calculations!R111</f>
        <v>1.9627923601592772</v>
      </c>
      <c r="T141" s="49">
        <f>Calculations!M111</f>
        <v>0.30019042817417801</v>
      </c>
      <c r="U141" s="49">
        <f>Calculations!Q111</f>
        <v>2.7908341134841121</v>
      </c>
      <c r="V141" s="31">
        <f>Calculations!AA111</f>
        <v>0</v>
      </c>
      <c r="W141" s="31">
        <f>Calculations!AB111</f>
        <v>0</v>
      </c>
      <c r="X141" s="31">
        <f>Calculations!Y111</f>
        <v>0</v>
      </c>
      <c r="Y141" s="31">
        <f>Calculations!Z111</f>
        <v>0</v>
      </c>
      <c r="Z141" s="31">
        <f>Calculations!AC111</f>
        <v>0.19036058880665799</v>
      </c>
      <c r="AA141" s="31">
        <f>Calculations!AD111</f>
        <v>1.769759376858911</v>
      </c>
      <c r="AB141" s="31">
        <f>Calculations!AF111</f>
        <v>0</v>
      </c>
      <c r="AC141" s="31">
        <f>Calculations!AG111</f>
        <v>0</v>
      </c>
      <c r="AD141" s="31" t="s">
        <v>72</v>
      </c>
      <c r="AE141" s="33" t="s">
        <v>78</v>
      </c>
      <c r="AF141" s="21" t="s">
        <v>79</v>
      </c>
      <c r="AG141" s="20" t="s">
        <v>63</v>
      </c>
      <c r="AH141" s="26" t="s">
        <v>73</v>
      </c>
      <c r="AI141" s="26" t="s">
        <v>74</v>
      </c>
      <c r="AJ141" s="26" t="s">
        <v>943</v>
      </c>
      <c r="AK141" s="26" t="s">
        <v>941</v>
      </c>
    </row>
    <row r="142" spans="2:37" ht="127.5" x14ac:dyDescent="0.2">
      <c r="B142" s="29" t="str">
        <f>Calculations!A112</f>
        <v>19/24/001</v>
      </c>
      <c r="C142" s="20" t="str">
        <f>Calculations!B112</f>
        <v>Ryders Mead and Camp Field</v>
      </c>
      <c r="D142" s="11" t="str">
        <f>Calculations!C112</f>
        <v>Residential</v>
      </c>
      <c r="E142" s="49">
        <f>Calculations!D112</f>
        <v>7.4808223350812204</v>
      </c>
      <c r="F142" s="49">
        <f>Calculations!H112</f>
        <v>7.4413185578675796</v>
      </c>
      <c r="G142" s="49">
        <f>Calculations!L112</f>
        <v>99.47193269076331</v>
      </c>
      <c r="H142" s="49">
        <f>Calculations!G112</f>
        <v>2.6265693498628801E-2</v>
      </c>
      <c r="I142" s="49">
        <f>Calculations!K112</f>
        <v>0.35110703505757873</v>
      </c>
      <c r="J142" s="49">
        <f>Calculations!F112</f>
        <v>3.3577376785556899E-3</v>
      </c>
      <c r="K142" s="49">
        <f>Calculations!J112</f>
        <v>4.488460664023021E-2</v>
      </c>
      <c r="L142" s="49">
        <f>Calculations!E112</f>
        <v>9.8803460364561297E-3</v>
      </c>
      <c r="M142" s="49">
        <f>Calculations!I112</f>
        <v>0.1320756675388797</v>
      </c>
      <c r="N142" s="49">
        <f>Calculations!P112</f>
        <v>6.1676918619075014</v>
      </c>
      <c r="O142" s="49">
        <f>Calculations!T112</f>
        <v>82.44670954133197</v>
      </c>
      <c r="P142" s="49">
        <f>Calculations!O112</f>
        <v>1.12769892865066</v>
      </c>
      <c r="Q142" s="49">
        <f>Calculations!S112</f>
        <v>15.074531624181613</v>
      </c>
      <c r="R142" s="49">
        <f>Calculations!N112</f>
        <v>6.59222286342072E-2</v>
      </c>
      <c r="S142" s="49">
        <f>Calculations!R112</f>
        <v>0.88121633800960286</v>
      </c>
      <c r="T142" s="49">
        <f>Calculations!M112</f>
        <v>0.119509315888852</v>
      </c>
      <c r="U142" s="49">
        <f>Calculations!Q112</f>
        <v>1.597542496476819</v>
      </c>
      <c r="V142" s="31">
        <f>Calculations!AA112</f>
        <v>0</v>
      </c>
      <c r="W142" s="31">
        <f>Calculations!AB112</f>
        <v>0</v>
      </c>
      <c r="X142" s="31">
        <f>Calculations!Y112</f>
        <v>0</v>
      </c>
      <c r="Y142" s="31">
        <f>Calculations!Z112</f>
        <v>0</v>
      </c>
      <c r="Z142" s="31">
        <f>Calculations!AC112</f>
        <v>0.60480493000758495</v>
      </c>
      <c r="AA142" s="31">
        <f>Calculations!AD112</f>
        <v>8.0847385877801159</v>
      </c>
      <c r="AB142" s="31">
        <f>Calculations!AF112</f>
        <v>0</v>
      </c>
      <c r="AC142" s="31">
        <f>Calculations!AG112</f>
        <v>0</v>
      </c>
      <c r="AD142" s="31" t="s">
        <v>50</v>
      </c>
      <c r="AE142" s="33" t="s">
        <v>78</v>
      </c>
      <c r="AF142" s="21" t="s">
        <v>52</v>
      </c>
      <c r="AG142" s="20" t="s">
        <v>53</v>
      </c>
      <c r="AH142" s="26" t="s">
        <v>59</v>
      </c>
      <c r="AI142" s="26" t="s">
        <v>93</v>
      </c>
      <c r="AJ142" s="26" t="s">
        <v>944</v>
      </c>
      <c r="AK142" s="26" t="s">
        <v>936</v>
      </c>
    </row>
    <row r="143" spans="2:37" ht="25.5" x14ac:dyDescent="0.2">
      <c r="B143" s="29" t="str">
        <f>Calculations!A113</f>
        <v>19/24/002</v>
      </c>
      <c r="C143" s="20" t="str">
        <f>Calculations!B113</f>
        <v>Land at Dowsetts Lane/Ermine Street (West of Wellington Cottages)</v>
      </c>
      <c r="D143" s="11" t="str">
        <f>Calculations!C113</f>
        <v>Residential</v>
      </c>
      <c r="E143" s="49">
        <f>Calculations!D113</f>
        <v>0.34829866682011601</v>
      </c>
      <c r="F143" s="49">
        <f>Calculations!H113</f>
        <v>0.34829866682011601</v>
      </c>
      <c r="G143" s="49">
        <f>Calculations!L113</f>
        <v>100</v>
      </c>
      <c r="H143" s="49">
        <f>Calculations!G113</f>
        <v>0</v>
      </c>
      <c r="I143" s="49">
        <f>Calculations!K113</f>
        <v>0</v>
      </c>
      <c r="J143" s="49">
        <f>Calculations!F113</f>
        <v>0</v>
      </c>
      <c r="K143" s="49">
        <f>Calculations!J113</f>
        <v>0</v>
      </c>
      <c r="L143" s="49">
        <f>Calculations!E113</f>
        <v>0</v>
      </c>
      <c r="M143" s="49">
        <f>Calculations!I113</f>
        <v>0</v>
      </c>
      <c r="N143" s="49">
        <f>Calculations!P113</f>
        <v>0.34829866682011601</v>
      </c>
      <c r="O143" s="49">
        <f>Calculations!T113</f>
        <v>100</v>
      </c>
      <c r="P143" s="49">
        <f>Calculations!O113</f>
        <v>0</v>
      </c>
      <c r="Q143" s="49">
        <f>Calculations!S113</f>
        <v>0</v>
      </c>
      <c r="R143" s="49">
        <f>Calculations!N113</f>
        <v>0</v>
      </c>
      <c r="S143" s="49">
        <f>Calculations!R113</f>
        <v>0</v>
      </c>
      <c r="T143" s="49">
        <f>Calculations!M113</f>
        <v>0</v>
      </c>
      <c r="U143" s="49">
        <f>Calculations!Q113</f>
        <v>0</v>
      </c>
      <c r="V143" s="31">
        <f>Calculations!AA113</f>
        <v>0</v>
      </c>
      <c r="W143" s="31">
        <f>Calculations!AB113</f>
        <v>0</v>
      </c>
      <c r="X143" s="31">
        <f>Calculations!Y113</f>
        <v>0</v>
      </c>
      <c r="Y143" s="31">
        <f>Calculations!Z113</f>
        <v>0</v>
      </c>
      <c r="Z143" s="31">
        <f>Calculations!AC113</f>
        <v>0</v>
      </c>
      <c r="AA143" s="31">
        <f>Calculations!AD113</f>
        <v>0</v>
      </c>
      <c r="AB143" s="31">
        <f>Calculations!AF113</f>
        <v>0</v>
      </c>
      <c r="AC143" s="31">
        <f>Calculations!AG113</f>
        <v>0</v>
      </c>
      <c r="AD143" s="31" t="s">
        <v>72</v>
      </c>
      <c r="AE143" s="33" t="s">
        <v>58</v>
      </c>
      <c r="AF143" s="21" t="s">
        <v>52</v>
      </c>
      <c r="AG143" s="20" t="s">
        <v>110</v>
      </c>
      <c r="AH143" s="26" t="s">
        <v>111</v>
      </c>
      <c r="AI143" s="26" t="s">
        <v>112</v>
      </c>
      <c r="AJ143" s="26" t="s">
        <v>113</v>
      </c>
      <c r="AK143" s="26" t="s">
        <v>177</v>
      </c>
    </row>
    <row r="144" spans="2:37" ht="51" x14ac:dyDescent="0.2">
      <c r="B144" s="29" t="str">
        <f>Calculations!A114</f>
        <v>19/24/003</v>
      </c>
      <c r="C144" s="20" t="str">
        <f>Calculations!B114</f>
        <v>Land at Dowsetts Lane (East of Wellington Cottages)</v>
      </c>
      <c r="D144" s="11" t="str">
        <f>Calculations!C114</f>
        <v>Residential</v>
      </c>
      <c r="E144" s="49">
        <f>Calculations!D114</f>
        <v>0.54317190826218498</v>
      </c>
      <c r="F144" s="49">
        <f>Calculations!H114</f>
        <v>0.54317190826218498</v>
      </c>
      <c r="G144" s="49">
        <f>Calculations!L114</f>
        <v>100</v>
      </c>
      <c r="H144" s="49">
        <f>Calculations!G114</f>
        <v>0</v>
      </c>
      <c r="I144" s="49">
        <f>Calculations!K114</f>
        <v>0</v>
      </c>
      <c r="J144" s="49">
        <f>Calculations!F114</f>
        <v>0</v>
      </c>
      <c r="K144" s="49">
        <f>Calculations!J114</f>
        <v>0</v>
      </c>
      <c r="L144" s="49">
        <f>Calculations!E114</f>
        <v>0</v>
      </c>
      <c r="M144" s="49">
        <f>Calculations!I114</f>
        <v>0</v>
      </c>
      <c r="N144" s="49">
        <f>Calculations!P114</f>
        <v>0.5364828955527795</v>
      </c>
      <c r="O144" s="49">
        <f>Calculations!T114</f>
        <v>98.768527494213359</v>
      </c>
      <c r="P144" s="49">
        <f>Calculations!O114</f>
        <v>2.0006640957493799E-3</v>
      </c>
      <c r="Q144" s="49">
        <f>Calculations!S114</f>
        <v>0.36832981700954875</v>
      </c>
      <c r="R144" s="49">
        <f>Calculations!N114</f>
        <v>4.68834861365612E-3</v>
      </c>
      <c r="S144" s="49">
        <f>Calculations!R114</f>
        <v>0.86314268877710243</v>
      </c>
      <c r="T144" s="49">
        <f>Calculations!M114</f>
        <v>0</v>
      </c>
      <c r="U144" s="49">
        <f>Calculations!Q114</f>
        <v>0</v>
      </c>
      <c r="V144" s="31">
        <f>Calculations!AA114</f>
        <v>0</v>
      </c>
      <c r="W144" s="31">
        <f>Calculations!AB114</f>
        <v>0</v>
      </c>
      <c r="X144" s="31">
        <f>Calculations!Y114</f>
        <v>0</v>
      </c>
      <c r="Y144" s="31">
        <f>Calculations!Z114</f>
        <v>0</v>
      </c>
      <c r="Z144" s="31">
        <f>Calculations!AC114</f>
        <v>0</v>
      </c>
      <c r="AA144" s="31">
        <f>Calculations!AD114</f>
        <v>0</v>
      </c>
      <c r="AB144" s="31">
        <f>Calculations!AF114</f>
        <v>0</v>
      </c>
      <c r="AC144" s="31">
        <f>Calculations!AG114</f>
        <v>0</v>
      </c>
      <c r="AD144" s="31" t="s">
        <v>77</v>
      </c>
      <c r="AE144" s="33" t="s">
        <v>58</v>
      </c>
      <c r="AF144" s="21" t="s">
        <v>52</v>
      </c>
      <c r="AG144" s="20" t="s">
        <v>63</v>
      </c>
      <c r="AH144" s="26" t="s">
        <v>108</v>
      </c>
      <c r="AI144" s="26" t="s">
        <v>74</v>
      </c>
      <c r="AJ144" s="26" t="s">
        <v>178</v>
      </c>
      <c r="AK144" s="26" t="s">
        <v>936</v>
      </c>
    </row>
    <row r="145" spans="2:37" ht="63.75" x14ac:dyDescent="0.2">
      <c r="B145" s="29" t="str">
        <f>Calculations!A115</f>
        <v>19/24/004</v>
      </c>
      <c r="C145" s="20" t="str">
        <f>Calculations!B115</f>
        <v>Land at Collier’s End within title number HD467690</v>
      </c>
      <c r="D145" s="11" t="str">
        <f>Calculations!C115</f>
        <v>Residential</v>
      </c>
      <c r="E145" s="49">
        <f>Calculations!D115</f>
        <v>1.07856942455375</v>
      </c>
      <c r="F145" s="49">
        <f>Calculations!H115</f>
        <v>1.07856942455375</v>
      </c>
      <c r="G145" s="49">
        <f>Calculations!L115</f>
        <v>100</v>
      </c>
      <c r="H145" s="49">
        <f>Calculations!G115</f>
        <v>0</v>
      </c>
      <c r="I145" s="49">
        <f>Calculations!K115</f>
        <v>0</v>
      </c>
      <c r="J145" s="49">
        <f>Calculations!F115</f>
        <v>0</v>
      </c>
      <c r="K145" s="49">
        <f>Calculations!J115</f>
        <v>0</v>
      </c>
      <c r="L145" s="49">
        <f>Calculations!E115</f>
        <v>0</v>
      </c>
      <c r="M145" s="49">
        <f>Calculations!I115</f>
        <v>0</v>
      </c>
      <c r="N145" s="49">
        <f>Calculations!P115</f>
        <v>1.0011651900433391</v>
      </c>
      <c r="O145" s="49">
        <f>Calculations!T115</f>
        <v>92.823435121718163</v>
      </c>
      <c r="P145" s="49">
        <f>Calculations!O115</f>
        <v>1.8993726738383999E-2</v>
      </c>
      <c r="Q145" s="49">
        <f>Calculations!S115</f>
        <v>1.7610110490794331</v>
      </c>
      <c r="R145" s="49">
        <f>Calculations!N115</f>
        <v>1.02539517808848E-2</v>
      </c>
      <c r="S145" s="49">
        <f>Calculations!R115</f>
        <v>0.95069928253596614</v>
      </c>
      <c r="T145" s="49">
        <f>Calculations!M115</f>
        <v>4.8156555991141999E-2</v>
      </c>
      <c r="U145" s="49">
        <f>Calculations!Q115</f>
        <v>4.4648545466664249</v>
      </c>
      <c r="V145" s="31">
        <f>Calculations!AA115</f>
        <v>0</v>
      </c>
      <c r="W145" s="31">
        <f>Calculations!AB115</f>
        <v>0</v>
      </c>
      <c r="X145" s="31">
        <f>Calculations!Y115</f>
        <v>0</v>
      </c>
      <c r="Y145" s="31">
        <f>Calculations!Z115</f>
        <v>0</v>
      </c>
      <c r="Z145" s="31">
        <f>Calculations!AC115</f>
        <v>1.07750169251918E-2</v>
      </c>
      <c r="AA145" s="31">
        <f>Calculations!AD115</f>
        <v>0.99901004792991244</v>
      </c>
      <c r="AB145" s="31">
        <f>Calculations!AF115</f>
        <v>0</v>
      </c>
      <c r="AC145" s="31">
        <f>Calculations!AG115</f>
        <v>0</v>
      </c>
      <c r="AD145" s="31" t="s">
        <v>72</v>
      </c>
      <c r="AE145" s="33" t="s">
        <v>78</v>
      </c>
      <c r="AF145" s="21" t="s">
        <v>52</v>
      </c>
      <c r="AG145" s="20" t="s">
        <v>63</v>
      </c>
      <c r="AH145" s="26" t="s">
        <v>73</v>
      </c>
      <c r="AI145" s="26" t="s">
        <v>74</v>
      </c>
      <c r="AJ145" s="26" t="s">
        <v>945</v>
      </c>
      <c r="AK145" s="26" t="s">
        <v>81</v>
      </c>
    </row>
    <row r="146" spans="2:37" ht="102" x14ac:dyDescent="0.2">
      <c r="B146" s="29" t="str">
        <f>Calculations!A116</f>
        <v>19/24/005</v>
      </c>
      <c r="C146" s="20" t="str">
        <f>Calculations!B116</f>
        <v>LAND ADJACENT QUAKERS FARM</v>
      </c>
      <c r="D146" s="11" t="str">
        <f>Calculations!C116</f>
        <v>Residential</v>
      </c>
      <c r="E146" s="49">
        <f>Calculations!D116</f>
        <v>1.7090753856443801</v>
      </c>
      <c r="F146" s="49">
        <f>Calculations!H116</f>
        <v>1.7090753856443801</v>
      </c>
      <c r="G146" s="49">
        <f>Calculations!L116</f>
        <v>100</v>
      </c>
      <c r="H146" s="49">
        <f>Calculations!G116</f>
        <v>0</v>
      </c>
      <c r="I146" s="49">
        <f>Calculations!K116</f>
        <v>0</v>
      </c>
      <c r="J146" s="49">
        <f>Calculations!F116</f>
        <v>0</v>
      </c>
      <c r="K146" s="49">
        <f>Calculations!J116</f>
        <v>0</v>
      </c>
      <c r="L146" s="49">
        <f>Calculations!E116</f>
        <v>0</v>
      </c>
      <c r="M146" s="49">
        <f>Calculations!I116</f>
        <v>0</v>
      </c>
      <c r="N146" s="49">
        <f>Calculations!P116</f>
        <v>1.5220839101722037</v>
      </c>
      <c r="O146" s="49">
        <f>Calculations!T116</f>
        <v>89.058910037389936</v>
      </c>
      <c r="P146" s="49">
        <f>Calculations!O116</f>
        <v>9.9958926354485E-2</v>
      </c>
      <c r="Q146" s="49">
        <f>Calculations!S116</f>
        <v>5.8487137076634603</v>
      </c>
      <c r="R146" s="49">
        <f>Calculations!N116</f>
        <v>3.5720447603378801E-2</v>
      </c>
      <c r="S146" s="49">
        <f>Calculations!R116</f>
        <v>2.0900451731630882</v>
      </c>
      <c r="T146" s="49">
        <f>Calculations!M116</f>
        <v>5.1312101514312598E-2</v>
      </c>
      <c r="U146" s="49">
        <f>Calculations!Q116</f>
        <v>3.0023310817835092</v>
      </c>
      <c r="V146" s="31">
        <f>Calculations!AA116</f>
        <v>0</v>
      </c>
      <c r="W146" s="31">
        <f>Calculations!AB116</f>
        <v>0</v>
      </c>
      <c r="X146" s="31">
        <f>Calculations!Y116</f>
        <v>0</v>
      </c>
      <c r="Y146" s="31">
        <f>Calculations!Z116</f>
        <v>0</v>
      </c>
      <c r="Z146" s="31">
        <f>Calculations!AC116</f>
        <v>5.7706636538802099E-2</v>
      </c>
      <c r="AA146" s="31">
        <f>Calculations!AD116</f>
        <v>3.3764828060550833</v>
      </c>
      <c r="AB146" s="31">
        <f>Calculations!AF116</f>
        <v>0</v>
      </c>
      <c r="AC146" s="31">
        <f>Calculations!AG116</f>
        <v>0</v>
      </c>
      <c r="AD146" s="31" t="s">
        <v>77</v>
      </c>
      <c r="AE146" s="33" t="s">
        <v>58</v>
      </c>
      <c r="AF146" s="21" t="s">
        <v>52</v>
      </c>
      <c r="AG146" s="20" t="s">
        <v>63</v>
      </c>
      <c r="AH146" s="26" t="s">
        <v>73</v>
      </c>
      <c r="AI146" s="26" t="s">
        <v>74</v>
      </c>
      <c r="AJ146" s="26" t="s">
        <v>946</v>
      </c>
      <c r="AK146" s="26" t="s">
        <v>76</v>
      </c>
    </row>
    <row r="147" spans="2:37" ht="51" x14ac:dyDescent="0.2">
      <c r="B147" s="29" t="str">
        <f>Calculations!A117</f>
        <v>19/24/006</v>
      </c>
      <c r="C147" s="20" t="str">
        <f>Calculations!B117</f>
        <v>Lower Wheeler</v>
      </c>
      <c r="D147" s="11" t="str">
        <f>Calculations!C117</f>
        <v>Residential</v>
      </c>
      <c r="E147" s="49">
        <f>Calculations!D117</f>
        <v>1.2739680792717201</v>
      </c>
      <c r="F147" s="49">
        <f>Calculations!H117</f>
        <v>1.2739680792717201</v>
      </c>
      <c r="G147" s="49">
        <f>Calculations!L117</f>
        <v>100</v>
      </c>
      <c r="H147" s="49">
        <f>Calculations!G117</f>
        <v>0</v>
      </c>
      <c r="I147" s="49">
        <f>Calculations!K117</f>
        <v>0</v>
      </c>
      <c r="J147" s="49">
        <f>Calculations!F117</f>
        <v>0</v>
      </c>
      <c r="K147" s="49">
        <f>Calculations!J117</f>
        <v>0</v>
      </c>
      <c r="L147" s="49">
        <f>Calculations!E117</f>
        <v>0</v>
      </c>
      <c r="M147" s="49">
        <f>Calculations!I117</f>
        <v>0</v>
      </c>
      <c r="N147" s="49">
        <f>Calculations!P117</f>
        <v>1.2695072166840611</v>
      </c>
      <c r="O147" s="49">
        <f>Calculations!T117</f>
        <v>99.649845026712981</v>
      </c>
      <c r="P147" s="49">
        <f>Calculations!O117</f>
        <v>8.4763088669751504E-4</v>
      </c>
      <c r="Q147" s="49">
        <f>Calculations!S117</f>
        <v>6.6534703693837752E-2</v>
      </c>
      <c r="R147" s="49">
        <f>Calculations!N117</f>
        <v>1.06054729793686E-4</v>
      </c>
      <c r="S147" s="49">
        <f>Calculations!R117</f>
        <v>8.3247556606216959E-3</v>
      </c>
      <c r="T147" s="49">
        <f>Calculations!M117</f>
        <v>3.5071769711677902E-3</v>
      </c>
      <c r="U147" s="49">
        <f>Calculations!Q117</f>
        <v>0.27529551393255569</v>
      </c>
      <c r="V147" s="31">
        <f>Calculations!AA117</f>
        <v>0</v>
      </c>
      <c r="W147" s="31">
        <f>Calculations!AB117</f>
        <v>0</v>
      </c>
      <c r="X147" s="31">
        <f>Calculations!Y117</f>
        <v>0</v>
      </c>
      <c r="Y147" s="31">
        <f>Calculations!Z117</f>
        <v>0</v>
      </c>
      <c r="Z147" s="31">
        <f>Calculations!AC117</f>
        <v>8.0465744397370097E-4</v>
      </c>
      <c r="AA147" s="31">
        <f>Calculations!AD117</f>
        <v>6.3161507502895481E-2</v>
      </c>
      <c r="AB147" s="31">
        <f>Calculations!AF117</f>
        <v>0</v>
      </c>
      <c r="AC147" s="31">
        <f>Calculations!AG117</f>
        <v>0</v>
      </c>
      <c r="AD147" s="31" t="s">
        <v>72</v>
      </c>
      <c r="AE147" s="33" t="s">
        <v>58</v>
      </c>
      <c r="AF147" s="21" t="s">
        <v>52</v>
      </c>
      <c r="AG147" s="20" t="s">
        <v>63</v>
      </c>
      <c r="AH147" s="26" t="s">
        <v>73</v>
      </c>
      <c r="AI147" s="26" t="s">
        <v>74</v>
      </c>
      <c r="AJ147" s="26" t="s">
        <v>949</v>
      </c>
      <c r="AK147" s="26" t="s">
        <v>81</v>
      </c>
    </row>
    <row r="148" spans="2:37" ht="76.5" x14ac:dyDescent="0.2">
      <c r="B148" s="29" t="str">
        <f>Calculations!A118</f>
        <v>19/24/007</v>
      </c>
      <c r="C148" s="20" t="str">
        <f>Calculations!B118</f>
        <v>Collier End Business Park</v>
      </c>
      <c r="D148" s="11" t="str">
        <f>Calculations!C118</f>
        <v>Employment</v>
      </c>
      <c r="E148" s="49">
        <f>Calculations!D118</f>
        <v>5.7940985894043298</v>
      </c>
      <c r="F148" s="49">
        <f>Calculations!H118</f>
        <v>5.7940985894043298</v>
      </c>
      <c r="G148" s="49">
        <f>Calculations!L118</f>
        <v>100</v>
      </c>
      <c r="H148" s="49">
        <f>Calculations!G118</f>
        <v>0</v>
      </c>
      <c r="I148" s="49">
        <f>Calculations!K118</f>
        <v>0</v>
      </c>
      <c r="J148" s="49">
        <f>Calculations!F118</f>
        <v>0</v>
      </c>
      <c r="K148" s="49">
        <f>Calculations!J118</f>
        <v>0</v>
      </c>
      <c r="L148" s="49">
        <f>Calculations!E118</f>
        <v>0</v>
      </c>
      <c r="M148" s="49">
        <f>Calculations!I118</f>
        <v>0</v>
      </c>
      <c r="N148" s="49">
        <f>Calculations!P118</f>
        <v>5.6946167941426502</v>
      </c>
      <c r="O148" s="49">
        <f>Calculations!T118</f>
        <v>98.283049662917335</v>
      </c>
      <c r="P148" s="49">
        <f>Calculations!O118</f>
        <v>8.6677513017675997E-2</v>
      </c>
      <c r="Q148" s="49">
        <f>Calculations!S118</f>
        <v>1.4959619978883893</v>
      </c>
      <c r="R148" s="49">
        <f>Calculations!N118</f>
        <v>2.40080259949318E-3</v>
      </c>
      <c r="S148" s="49">
        <f>Calculations!R118</f>
        <v>4.1435308054362914E-2</v>
      </c>
      <c r="T148" s="49">
        <f>Calculations!M118</f>
        <v>1.04034796445106E-2</v>
      </c>
      <c r="U148" s="49">
        <f>Calculations!Q118</f>
        <v>0.17955303113991616</v>
      </c>
      <c r="V148" s="31">
        <f>Calculations!AA118</f>
        <v>0</v>
      </c>
      <c r="W148" s="31">
        <f>Calculations!AB118</f>
        <v>0</v>
      </c>
      <c r="X148" s="31">
        <f>Calculations!Y118</f>
        <v>0</v>
      </c>
      <c r="Y148" s="31">
        <f>Calculations!Z118</f>
        <v>0</v>
      </c>
      <c r="Z148" s="31">
        <f>Calculations!AC118</f>
        <v>4.7720519755778797E-2</v>
      </c>
      <c r="AA148" s="31">
        <f>Calculations!AD118</f>
        <v>0.82360558798646144</v>
      </c>
      <c r="AB148" s="31">
        <f>Calculations!AF118</f>
        <v>0</v>
      </c>
      <c r="AC148" s="31">
        <f>Calculations!AG118</f>
        <v>0</v>
      </c>
      <c r="AD148" s="31" t="s">
        <v>77</v>
      </c>
      <c r="AE148" s="33" t="s">
        <v>58</v>
      </c>
      <c r="AF148" s="21" t="s">
        <v>79</v>
      </c>
      <c r="AG148" s="20" t="s">
        <v>63</v>
      </c>
      <c r="AH148" s="26" t="s">
        <v>73</v>
      </c>
      <c r="AI148" s="26" t="s">
        <v>74</v>
      </c>
      <c r="AJ148" s="26" t="s">
        <v>950</v>
      </c>
      <c r="AK148" s="26" t="s">
        <v>81</v>
      </c>
    </row>
    <row r="149" spans="2:37" ht="25.5" x14ac:dyDescent="0.2">
      <c r="B149" s="29" t="str">
        <f>Calculations!A119</f>
        <v>19/24/008</v>
      </c>
      <c r="C149" s="20" t="str">
        <f>Calculations!B119</f>
        <v>Land to West of Ermine Street</v>
      </c>
      <c r="D149" s="11" t="str">
        <f>Calculations!C119</f>
        <v>Residential</v>
      </c>
      <c r="E149" s="49">
        <f>Calculations!D119</f>
        <v>1.66064164448459</v>
      </c>
      <c r="F149" s="49">
        <f>Calculations!H119</f>
        <v>1.66064164448459</v>
      </c>
      <c r="G149" s="49">
        <f>Calculations!L119</f>
        <v>100</v>
      </c>
      <c r="H149" s="49">
        <f>Calculations!G119</f>
        <v>0</v>
      </c>
      <c r="I149" s="49">
        <f>Calculations!K119</f>
        <v>0</v>
      </c>
      <c r="J149" s="49">
        <f>Calculations!F119</f>
        <v>0</v>
      </c>
      <c r="K149" s="49">
        <f>Calculations!J119</f>
        <v>0</v>
      </c>
      <c r="L149" s="49">
        <f>Calculations!E119</f>
        <v>0</v>
      </c>
      <c r="M149" s="49">
        <f>Calculations!I119</f>
        <v>0</v>
      </c>
      <c r="N149" s="49">
        <f>Calculations!P119</f>
        <v>1.66064164448459</v>
      </c>
      <c r="O149" s="49">
        <f>Calculations!T119</f>
        <v>100</v>
      </c>
      <c r="P149" s="49">
        <f>Calculations!O119</f>
        <v>0</v>
      </c>
      <c r="Q149" s="49">
        <f>Calculations!S119</f>
        <v>0</v>
      </c>
      <c r="R149" s="49">
        <f>Calculations!N119</f>
        <v>0</v>
      </c>
      <c r="S149" s="49">
        <f>Calculations!R119</f>
        <v>0</v>
      </c>
      <c r="T149" s="49">
        <f>Calculations!M119</f>
        <v>0</v>
      </c>
      <c r="U149" s="49">
        <f>Calculations!Q119</f>
        <v>0</v>
      </c>
      <c r="V149" s="31">
        <f>Calculations!AA119</f>
        <v>0</v>
      </c>
      <c r="W149" s="31">
        <f>Calculations!AB119</f>
        <v>0</v>
      </c>
      <c r="X149" s="31">
        <f>Calculations!Y119</f>
        <v>0</v>
      </c>
      <c r="Y149" s="31">
        <f>Calculations!Z119</f>
        <v>0</v>
      </c>
      <c r="Z149" s="31">
        <f>Calculations!AC119</f>
        <v>0</v>
      </c>
      <c r="AA149" s="31">
        <f>Calculations!AD119</f>
        <v>0</v>
      </c>
      <c r="AB149" s="31">
        <f>Calculations!AF119</f>
        <v>0</v>
      </c>
      <c r="AC149" s="31">
        <f>Calculations!AG119</f>
        <v>0</v>
      </c>
      <c r="AD149" s="31" t="s">
        <v>72</v>
      </c>
      <c r="AE149" s="33" t="s">
        <v>58</v>
      </c>
      <c r="AF149" s="21" t="s">
        <v>52</v>
      </c>
      <c r="AG149" s="20" t="s">
        <v>117</v>
      </c>
      <c r="AH149" s="26" t="s">
        <v>165</v>
      </c>
      <c r="AI149" s="26" t="s">
        <v>119</v>
      </c>
      <c r="AJ149" s="26" t="s">
        <v>113</v>
      </c>
      <c r="AK149" s="26" t="s">
        <v>172</v>
      </c>
    </row>
    <row r="150" spans="2:37" ht="94.15" customHeight="1" x14ac:dyDescent="0.2">
      <c r="B150" s="29" t="str">
        <f>Calculations!A120</f>
        <v>19/24/009</v>
      </c>
      <c r="C150" s="20" t="str">
        <f>Calculations!B120</f>
        <v>Field Farm Levens Green</v>
      </c>
      <c r="D150" s="11" t="str">
        <f>Calculations!C120</f>
        <v>Residential</v>
      </c>
      <c r="E150" s="49">
        <f>Calculations!D120</f>
        <v>3.1176079317638599</v>
      </c>
      <c r="F150" s="49">
        <f>Calculations!H120</f>
        <v>3.1176079317638599</v>
      </c>
      <c r="G150" s="49">
        <f>Calculations!L120</f>
        <v>100</v>
      </c>
      <c r="H150" s="49">
        <f>Calculations!G120</f>
        <v>0</v>
      </c>
      <c r="I150" s="49">
        <f>Calculations!K120</f>
        <v>0</v>
      </c>
      <c r="J150" s="49">
        <f>Calculations!F120</f>
        <v>0</v>
      </c>
      <c r="K150" s="49">
        <f>Calculations!J120</f>
        <v>0</v>
      </c>
      <c r="L150" s="49">
        <f>Calculations!E120</f>
        <v>0</v>
      </c>
      <c r="M150" s="49">
        <f>Calculations!I120</f>
        <v>0</v>
      </c>
      <c r="N150" s="49">
        <f>Calculations!P120</f>
        <v>3.0251174565193293</v>
      </c>
      <c r="O150" s="49">
        <f>Calculations!T120</f>
        <v>97.033287146142143</v>
      </c>
      <c r="P150" s="49">
        <f>Calculations!O120</f>
        <v>9.1989228272878906E-2</v>
      </c>
      <c r="Q150" s="49">
        <f>Calculations!S120</f>
        <v>2.9506349190237606</v>
      </c>
      <c r="R150" s="49">
        <f>Calculations!N120</f>
        <v>4.3676390172913597E-5</v>
      </c>
      <c r="S150" s="49">
        <f>Calculations!R120</f>
        <v>1.4009583991596614E-3</v>
      </c>
      <c r="T150" s="49">
        <f>Calculations!M120</f>
        <v>4.5757058147864803E-4</v>
      </c>
      <c r="U150" s="49">
        <f>Calculations!Q120</f>
        <v>1.467697643493506E-2</v>
      </c>
      <c r="V150" s="31">
        <f>Calculations!AA120</f>
        <v>0</v>
      </c>
      <c r="W150" s="31">
        <f>Calculations!AB120</f>
        <v>0</v>
      </c>
      <c r="X150" s="31">
        <f>Calculations!Y120</f>
        <v>0</v>
      </c>
      <c r="Y150" s="31">
        <f>Calculations!Z120</f>
        <v>0</v>
      </c>
      <c r="Z150" s="31">
        <f>Calculations!AC120</f>
        <v>3.8973110530395899E-2</v>
      </c>
      <c r="AA150" s="31">
        <f>Calculations!AD120</f>
        <v>1.2500965927535972</v>
      </c>
      <c r="AB150" s="31">
        <f>Calculations!AF120</f>
        <v>0</v>
      </c>
      <c r="AC150" s="31">
        <f>Calculations!AG120</f>
        <v>0</v>
      </c>
      <c r="AD150" s="31" t="s">
        <v>72</v>
      </c>
      <c r="AE150" s="33" t="s">
        <v>62</v>
      </c>
      <c r="AF150" s="21" t="s">
        <v>52</v>
      </c>
      <c r="AG150" s="20" t="s">
        <v>63</v>
      </c>
      <c r="AH150" s="26" t="s">
        <v>73</v>
      </c>
      <c r="AI150" s="26" t="s">
        <v>74</v>
      </c>
      <c r="AJ150" s="26" t="s">
        <v>955</v>
      </c>
      <c r="AK150" s="26" t="s">
        <v>1039</v>
      </c>
    </row>
    <row r="151" spans="2:37" ht="63.75" x14ac:dyDescent="0.2">
      <c r="B151" s="29" t="str">
        <f>Calculations!A121</f>
        <v>20/24/001</v>
      </c>
      <c r="C151" s="20" t="str">
        <f>Calculations!B121</f>
        <v>Land Adj. To The Old Rectory</v>
      </c>
      <c r="D151" s="11" t="str">
        <f>Calculations!C121</f>
        <v>Residential</v>
      </c>
      <c r="E151" s="49">
        <f>Calculations!D121</f>
        <v>2.0782714729265299</v>
      </c>
      <c r="F151" s="49">
        <f>Calculations!H121</f>
        <v>2.0782714729265299</v>
      </c>
      <c r="G151" s="49">
        <f>Calculations!L121</f>
        <v>100</v>
      </c>
      <c r="H151" s="49">
        <f>Calculations!G121</f>
        <v>0</v>
      </c>
      <c r="I151" s="49">
        <f>Calculations!K121</f>
        <v>0</v>
      </c>
      <c r="J151" s="49">
        <f>Calculations!F121</f>
        <v>0</v>
      </c>
      <c r="K151" s="49">
        <f>Calculations!J121</f>
        <v>0</v>
      </c>
      <c r="L151" s="49">
        <f>Calculations!E121</f>
        <v>0</v>
      </c>
      <c r="M151" s="49">
        <f>Calculations!I121</f>
        <v>0</v>
      </c>
      <c r="N151" s="49">
        <f>Calculations!P121</f>
        <v>1.9699626396016634</v>
      </c>
      <c r="O151" s="49">
        <f>Calculations!T121</f>
        <v>94.788513688620725</v>
      </c>
      <c r="P151" s="49">
        <f>Calculations!O121</f>
        <v>9.7504864010492298E-2</v>
      </c>
      <c r="Q151" s="49">
        <f>Calculations!S121</f>
        <v>4.6916326996102331</v>
      </c>
      <c r="R151" s="49">
        <f>Calculations!N121</f>
        <v>1.08039693143742E-2</v>
      </c>
      <c r="S151" s="49">
        <f>Calculations!R121</f>
        <v>0.51985361176904032</v>
      </c>
      <c r="T151" s="49">
        <f>Calculations!M121</f>
        <v>0</v>
      </c>
      <c r="U151" s="49">
        <f>Calculations!Q121</f>
        <v>0</v>
      </c>
      <c r="V151" s="31">
        <f>Calculations!AA121</f>
        <v>0</v>
      </c>
      <c r="W151" s="31">
        <f>Calculations!AB121</f>
        <v>0</v>
      </c>
      <c r="X151" s="31">
        <f>Calculations!Y121</f>
        <v>0</v>
      </c>
      <c r="Y151" s="31">
        <f>Calculations!Z121</f>
        <v>0</v>
      </c>
      <c r="Z151" s="31">
        <f>Calculations!AC121</f>
        <v>1.3204851128888501E-2</v>
      </c>
      <c r="AA151" s="31">
        <f>Calculations!AD121</f>
        <v>0.63537662432011421</v>
      </c>
      <c r="AB151" s="31">
        <f>Calculations!AF121</f>
        <v>0</v>
      </c>
      <c r="AC151" s="31">
        <f>Calculations!AG121</f>
        <v>0</v>
      </c>
      <c r="AD151" s="31" t="s">
        <v>72</v>
      </c>
      <c r="AE151" s="33" t="s">
        <v>58</v>
      </c>
      <c r="AF151" s="21" t="s">
        <v>52</v>
      </c>
      <c r="AG151" s="20" t="s">
        <v>63</v>
      </c>
      <c r="AH151" s="26" t="s">
        <v>108</v>
      </c>
      <c r="AI151" s="26" t="s">
        <v>74</v>
      </c>
      <c r="AJ151" s="26" t="s">
        <v>956</v>
      </c>
      <c r="AK151" s="26" t="s">
        <v>81</v>
      </c>
    </row>
    <row r="152" spans="2:37" ht="51" x14ac:dyDescent="0.2">
      <c r="B152" s="29" t="str">
        <f>Calculations!A122</f>
        <v>20/24/002</v>
      </c>
      <c r="C152" s="20" t="str">
        <f>Calculations!B122</f>
        <v>Peascroft</v>
      </c>
      <c r="D152" s="11" t="str">
        <f>Calculations!C122</f>
        <v>Residential</v>
      </c>
      <c r="E152" s="49">
        <f>Calculations!D122</f>
        <v>12.9593354118956</v>
      </c>
      <c r="F152" s="49">
        <f>Calculations!H122</f>
        <v>12.9593354118956</v>
      </c>
      <c r="G152" s="49">
        <f>Calculations!L122</f>
        <v>100</v>
      </c>
      <c r="H152" s="49">
        <f>Calculations!G122</f>
        <v>0</v>
      </c>
      <c r="I152" s="49">
        <f>Calculations!K122</f>
        <v>0</v>
      </c>
      <c r="J152" s="49">
        <f>Calculations!F122</f>
        <v>0</v>
      </c>
      <c r="K152" s="49">
        <f>Calculations!J122</f>
        <v>0</v>
      </c>
      <c r="L152" s="49">
        <f>Calculations!E122</f>
        <v>0</v>
      </c>
      <c r="M152" s="49">
        <f>Calculations!I122</f>
        <v>0</v>
      </c>
      <c r="N152" s="49">
        <f>Calculations!P122</f>
        <v>12.759708387956831</v>
      </c>
      <c r="O152" s="49">
        <f>Calculations!T122</f>
        <v>98.459589032972104</v>
      </c>
      <c r="P152" s="49">
        <f>Calculations!O122</f>
        <v>0.19876313824039199</v>
      </c>
      <c r="Q152" s="49">
        <f>Calculations!S122</f>
        <v>1.5337448404795808</v>
      </c>
      <c r="R152" s="49">
        <f>Calculations!N122</f>
        <v>8.6388569837727105E-4</v>
      </c>
      <c r="S152" s="49">
        <f>Calculations!R122</f>
        <v>6.6661265483127724E-3</v>
      </c>
      <c r="T152" s="49">
        <f>Calculations!M122</f>
        <v>0</v>
      </c>
      <c r="U152" s="49">
        <f>Calculations!Q122</f>
        <v>0</v>
      </c>
      <c r="V152" s="31">
        <f>Calculations!AA122</f>
        <v>0</v>
      </c>
      <c r="W152" s="31">
        <f>Calculations!AB122</f>
        <v>0</v>
      </c>
      <c r="X152" s="31">
        <f>Calculations!Y122</f>
        <v>0</v>
      </c>
      <c r="Y152" s="31">
        <f>Calculations!Z122</f>
        <v>0</v>
      </c>
      <c r="Z152" s="31">
        <f>Calculations!AC122</f>
        <v>9.0089342886561605E-2</v>
      </c>
      <c r="AA152" s="31">
        <f>Calculations!AD122</f>
        <v>0.69516946682209513</v>
      </c>
      <c r="AB152" s="31">
        <f>Calculations!AF122</f>
        <v>0</v>
      </c>
      <c r="AC152" s="31">
        <f>Calculations!AG122</f>
        <v>0</v>
      </c>
      <c r="AD152" s="31" t="s">
        <v>72</v>
      </c>
      <c r="AE152" s="33" t="s">
        <v>58</v>
      </c>
      <c r="AF152" s="21" t="s">
        <v>52</v>
      </c>
      <c r="AG152" s="20" t="s">
        <v>63</v>
      </c>
      <c r="AH152" s="26" t="s">
        <v>108</v>
      </c>
      <c r="AI152" s="26" t="s">
        <v>74</v>
      </c>
      <c r="AJ152" s="26" t="s">
        <v>957</v>
      </c>
      <c r="AK152" s="26" t="s">
        <v>81</v>
      </c>
    </row>
    <row r="153" spans="2:37" x14ac:dyDescent="0.2">
      <c r="B153" s="29" t="str">
        <f>Calculations!A123</f>
        <v>20/24/003</v>
      </c>
      <c r="C153" s="20" t="str">
        <f>Calculations!B123</f>
        <v>Land to the East of Warren Lane, Cottered</v>
      </c>
      <c r="D153" s="11" t="str">
        <f>Calculations!C123</f>
        <v>Residential</v>
      </c>
      <c r="E153" s="49">
        <f>Calculations!D123</f>
        <v>0.51729068587778604</v>
      </c>
      <c r="F153" s="49">
        <f>Calculations!H123</f>
        <v>0.51729068587778604</v>
      </c>
      <c r="G153" s="49">
        <f>Calculations!L123</f>
        <v>100</v>
      </c>
      <c r="H153" s="49">
        <f>Calculations!G123</f>
        <v>0</v>
      </c>
      <c r="I153" s="49">
        <f>Calculations!K123</f>
        <v>0</v>
      </c>
      <c r="J153" s="49">
        <f>Calculations!F123</f>
        <v>0</v>
      </c>
      <c r="K153" s="49">
        <f>Calculations!J123</f>
        <v>0</v>
      </c>
      <c r="L153" s="49">
        <f>Calculations!E123</f>
        <v>0</v>
      </c>
      <c r="M153" s="49">
        <f>Calculations!I123</f>
        <v>0</v>
      </c>
      <c r="N153" s="49">
        <f>Calculations!P123</f>
        <v>0.51729068587778604</v>
      </c>
      <c r="O153" s="49">
        <f>Calculations!T123</f>
        <v>100</v>
      </c>
      <c r="P153" s="49">
        <f>Calculations!O123</f>
        <v>0</v>
      </c>
      <c r="Q153" s="49">
        <f>Calculations!S123</f>
        <v>0</v>
      </c>
      <c r="R153" s="49">
        <f>Calculations!N123</f>
        <v>0</v>
      </c>
      <c r="S153" s="49">
        <f>Calculations!R123</f>
        <v>0</v>
      </c>
      <c r="T153" s="49">
        <f>Calculations!M123</f>
        <v>0</v>
      </c>
      <c r="U153" s="49">
        <f>Calculations!Q123</f>
        <v>0</v>
      </c>
      <c r="V153" s="31">
        <f>Calculations!AA123</f>
        <v>0</v>
      </c>
      <c r="W153" s="31">
        <f>Calculations!AB123</f>
        <v>0</v>
      </c>
      <c r="X153" s="31">
        <f>Calculations!Y123</f>
        <v>0</v>
      </c>
      <c r="Y153" s="31">
        <f>Calculations!Z123</f>
        <v>0</v>
      </c>
      <c r="Z153" s="31">
        <f>Calculations!AC123</f>
        <v>0</v>
      </c>
      <c r="AA153" s="31">
        <f>Calculations!AD123</f>
        <v>0</v>
      </c>
      <c r="AB153" s="31">
        <f>Calculations!AF123</f>
        <v>0</v>
      </c>
      <c r="AC153" s="31">
        <f>Calculations!AG123</f>
        <v>0</v>
      </c>
      <c r="AD153" s="31" t="s">
        <v>72</v>
      </c>
      <c r="AE153" s="33" t="s">
        <v>58</v>
      </c>
      <c r="AF153" s="21" t="s">
        <v>52</v>
      </c>
      <c r="AG153" s="20" t="s">
        <v>110</v>
      </c>
      <c r="AH153" s="26" t="s">
        <v>111</v>
      </c>
      <c r="AI153" s="26" t="s">
        <v>112</v>
      </c>
      <c r="AJ153" s="26" t="s">
        <v>113</v>
      </c>
      <c r="AK153" s="26">
        <v>1</v>
      </c>
    </row>
    <row r="154" spans="2:37" ht="114.75" x14ac:dyDescent="0.2">
      <c r="B154" s="29" t="str">
        <f>Calculations!A124</f>
        <v>22/24/001</v>
      </c>
      <c r="C154" s="20" t="str">
        <f>Calculations!B124</f>
        <v>Fiddlers Brook Stables</v>
      </c>
      <c r="D154" s="11" t="str">
        <f>Calculations!C124</f>
        <v>Residential</v>
      </c>
      <c r="E154" s="49">
        <f>Calculations!D124</f>
        <v>2.23527785790963</v>
      </c>
      <c r="F154" s="49">
        <f>Calculations!H124</f>
        <v>2.23527785790963</v>
      </c>
      <c r="G154" s="49">
        <f>Calculations!L124</f>
        <v>100</v>
      </c>
      <c r="H154" s="49">
        <f>Calculations!G124</f>
        <v>0</v>
      </c>
      <c r="I154" s="49">
        <f>Calculations!K124</f>
        <v>0</v>
      </c>
      <c r="J154" s="49">
        <f>Calculations!F124</f>
        <v>0</v>
      </c>
      <c r="K154" s="49">
        <f>Calculations!J124</f>
        <v>0</v>
      </c>
      <c r="L154" s="49">
        <f>Calculations!E124</f>
        <v>0</v>
      </c>
      <c r="M154" s="49">
        <f>Calculations!I124</f>
        <v>0</v>
      </c>
      <c r="N154" s="49">
        <f>Calculations!P124</f>
        <v>2.1673237597961945</v>
      </c>
      <c r="O154" s="49">
        <f>Calculations!T124</f>
        <v>96.95992612851343</v>
      </c>
      <c r="P154" s="49">
        <f>Calculations!O124</f>
        <v>3.4431209185833603E-2</v>
      </c>
      <c r="Q154" s="49">
        <f>Calculations!S124</f>
        <v>1.5403547735238927</v>
      </c>
      <c r="R154" s="49">
        <f>Calculations!N124</f>
        <v>1.9172944367628401E-2</v>
      </c>
      <c r="S154" s="49">
        <f>Calculations!R124</f>
        <v>0.85774322417162074</v>
      </c>
      <c r="T154" s="49">
        <f>Calculations!M124</f>
        <v>1.43499445599733E-2</v>
      </c>
      <c r="U154" s="49">
        <f>Calculations!Q124</f>
        <v>0.64197587379105392</v>
      </c>
      <c r="V154" s="31">
        <f>Calculations!AA124</f>
        <v>0</v>
      </c>
      <c r="W154" s="31">
        <f>Calculations!AB124</f>
        <v>0</v>
      </c>
      <c r="X154" s="31">
        <f>Calculations!Y124</f>
        <v>0</v>
      </c>
      <c r="Y154" s="31">
        <f>Calculations!Z124</f>
        <v>0</v>
      </c>
      <c r="Z154" s="31">
        <f>Calculations!AC124</f>
        <v>1.50561870670229E-2</v>
      </c>
      <c r="AA154" s="31">
        <f>Calculations!AD124</f>
        <v>0.67357116314403209</v>
      </c>
      <c r="AB154" s="31">
        <f>Calculations!AF124</f>
        <v>0</v>
      </c>
      <c r="AC154" s="31">
        <f>Calculations!AG124</f>
        <v>0</v>
      </c>
      <c r="AD154" s="31" t="s">
        <v>50</v>
      </c>
      <c r="AE154" s="33" t="s">
        <v>67</v>
      </c>
      <c r="AF154" s="21" t="s">
        <v>52</v>
      </c>
      <c r="AG154" s="20" t="s">
        <v>63</v>
      </c>
      <c r="AH154" s="26" t="s">
        <v>88</v>
      </c>
      <c r="AI154" s="26" t="s">
        <v>74</v>
      </c>
      <c r="AJ154" s="26" t="s">
        <v>958</v>
      </c>
      <c r="AK154" s="26" t="s">
        <v>959</v>
      </c>
    </row>
    <row r="155" spans="2:37" ht="140.25" x14ac:dyDescent="0.2">
      <c r="B155" s="29" t="str">
        <f>Calculations!A125</f>
        <v>22/24/002</v>
      </c>
      <c r="C155" s="20" t="str">
        <f>Calculations!B125</f>
        <v>Land at Redricks, Gilston</v>
      </c>
      <c r="D155" s="11" t="str">
        <f>Calculations!C125</f>
        <v>Residential</v>
      </c>
      <c r="E155" s="49">
        <f>Calculations!D125</f>
        <v>47.786443383935399</v>
      </c>
      <c r="F155" s="49">
        <f>Calculations!H125</f>
        <v>18.892792404955937</v>
      </c>
      <c r="G155" s="49">
        <f>Calculations!L125</f>
        <v>39.535883123093477</v>
      </c>
      <c r="H155" s="49">
        <f>Calculations!G125</f>
        <v>4.4039468817945702</v>
      </c>
      <c r="I155" s="49">
        <f>Calculations!K125</f>
        <v>9.2158917256333552</v>
      </c>
      <c r="J155" s="49">
        <f>Calculations!F125</f>
        <v>4.22370814567289</v>
      </c>
      <c r="K155" s="49">
        <f>Calculations!J125</f>
        <v>8.8387162688336716</v>
      </c>
      <c r="L155" s="49">
        <f>Calculations!E125</f>
        <v>20.265995951512</v>
      </c>
      <c r="M155" s="49">
        <f>Calculations!I125</f>
        <v>42.409508882439489</v>
      </c>
      <c r="N155" s="49">
        <f>Calculations!P125</f>
        <v>21.87685961130914</v>
      </c>
      <c r="O155" s="49">
        <f>Calculations!T125</f>
        <v>45.780472582028544</v>
      </c>
      <c r="P155" s="49">
        <f>Calculations!O125</f>
        <v>6.9521166427034897</v>
      </c>
      <c r="Q155" s="49">
        <f>Calculations!S125</f>
        <v>14.548303138711127</v>
      </c>
      <c r="R155" s="49">
        <f>Calculations!N125</f>
        <v>6.3792039643444696</v>
      </c>
      <c r="S155" s="49">
        <f>Calculations!R125</f>
        <v>13.349401028009961</v>
      </c>
      <c r="T155" s="49">
        <f>Calculations!M125</f>
        <v>12.578263165578299</v>
      </c>
      <c r="U155" s="49">
        <f>Calculations!Q125</f>
        <v>26.321823251250365</v>
      </c>
      <c r="V155" s="31">
        <f>Calculations!AA125</f>
        <v>0.11899999999999999</v>
      </c>
      <c r="W155" s="31">
        <f>Calculations!AB125</f>
        <v>0.24902460106500582</v>
      </c>
      <c r="X155" s="31">
        <f>Calculations!Y125</f>
        <v>1.88670596595894</v>
      </c>
      <c r="Y155" s="31">
        <f>Calculations!Z125</f>
        <v>3.9482033655453068</v>
      </c>
      <c r="Z155" s="31">
        <f>Calculations!AC125</f>
        <v>6.4760784065519701</v>
      </c>
      <c r="AA155" s="31">
        <f>Calculations!AD125</f>
        <v>13.552124719809269</v>
      </c>
      <c r="AB155" s="31">
        <f>Calculations!AF125</f>
        <v>7.9034173877544101</v>
      </c>
      <c r="AC155" s="31">
        <f>Calculations!AG125</f>
        <v>16.539036655762793</v>
      </c>
      <c r="AD155" s="31" t="s">
        <v>50</v>
      </c>
      <c r="AE155" s="33" t="s">
        <v>67</v>
      </c>
      <c r="AF155" s="21" t="s">
        <v>52</v>
      </c>
      <c r="AG155" s="20" t="s">
        <v>53</v>
      </c>
      <c r="AH155" s="26" t="s">
        <v>140</v>
      </c>
      <c r="AI155" s="26" t="s">
        <v>961</v>
      </c>
      <c r="AJ155" s="26" t="s">
        <v>180</v>
      </c>
      <c r="AK155" s="26" t="s">
        <v>912</v>
      </c>
    </row>
    <row r="156" spans="2:37" ht="114.75" x14ac:dyDescent="0.2">
      <c r="B156" s="29" t="str">
        <f>Calculations!A126</f>
        <v>22/24/003</v>
      </c>
      <c r="C156" s="20" t="str">
        <f>Calculations!B126</f>
        <v>Land South of Redricks Lane</v>
      </c>
      <c r="D156" s="11" t="str">
        <f>Calculations!C126</f>
        <v>Residential</v>
      </c>
      <c r="E156" s="49">
        <f>Calculations!D126</f>
        <v>14.277359627821999</v>
      </c>
      <c r="F156" s="49">
        <f>Calculations!H126</f>
        <v>8.1345638108817369</v>
      </c>
      <c r="G156" s="49">
        <f>Calculations!L126</f>
        <v>56.975267296833223</v>
      </c>
      <c r="H156" s="49">
        <f>Calculations!G126</f>
        <v>4.3712077702876302</v>
      </c>
      <c r="I156" s="49">
        <f>Calculations!K126</f>
        <v>30.616359636760475</v>
      </c>
      <c r="J156" s="49">
        <f>Calculations!F126</f>
        <v>0.59646550044994195</v>
      </c>
      <c r="K156" s="49">
        <f>Calculations!J126</f>
        <v>4.1777017319618528</v>
      </c>
      <c r="L156" s="49">
        <f>Calculations!E126</f>
        <v>1.17512254620269</v>
      </c>
      <c r="M156" s="49">
        <f>Calculations!I126</f>
        <v>8.2306713344444482</v>
      </c>
      <c r="N156" s="49">
        <f>Calculations!P126</f>
        <v>11.902071446280672</v>
      </c>
      <c r="O156" s="49">
        <f>Calculations!T126</f>
        <v>83.363253126210736</v>
      </c>
      <c r="P156" s="49">
        <f>Calculations!O126</f>
        <v>1.03025235257027</v>
      </c>
      <c r="Q156" s="49">
        <f>Calculations!S126</f>
        <v>7.2159865649292625</v>
      </c>
      <c r="R156" s="49">
        <f>Calculations!N126</f>
        <v>0.24343719630566599</v>
      </c>
      <c r="S156" s="49">
        <f>Calculations!R126</f>
        <v>1.7050575362077796</v>
      </c>
      <c r="T156" s="49">
        <f>Calculations!M126</f>
        <v>1.1015986326653899</v>
      </c>
      <c r="U156" s="49">
        <f>Calculations!Q126</f>
        <v>7.7157027726522154</v>
      </c>
      <c r="V156" s="31">
        <f>Calculations!AA126</f>
        <v>0</v>
      </c>
      <c r="W156" s="31">
        <f>Calculations!AB126</f>
        <v>0</v>
      </c>
      <c r="X156" s="31">
        <f>Calculations!Y126</f>
        <v>8.8850603911045503E-2</v>
      </c>
      <c r="Y156" s="31">
        <f>Calculations!Z126</f>
        <v>0.62231817525912947</v>
      </c>
      <c r="Z156" s="31">
        <f>Calculations!AC126</f>
        <v>0.96196933283335995</v>
      </c>
      <c r="AA156" s="31">
        <f>Calculations!AD126</f>
        <v>6.737725727373217</v>
      </c>
      <c r="AB156" s="31">
        <f>Calculations!AF126</f>
        <v>0</v>
      </c>
      <c r="AC156" s="31">
        <f>Calculations!AG126</f>
        <v>0</v>
      </c>
      <c r="AD156" s="31" t="s">
        <v>50</v>
      </c>
      <c r="AE156" s="33" t="s">
        <v>67</v>
      </c>
      <c r="AF156" s="21" t="s">
        <v>52</v>
      </c>
      <c r="AG156" s="20" t="s">
        <v>53</v>
      </c>
      <c r="AH156" s="26" t="s">
        <v>54</v>
      </c>
      <c r="AI156" s="26" t="s">
        <v>93</v>
      </c>
      <c r="AJ156" s="26" t="s">
        <v>181</v>
      </c>
      <c r="AK156" s="26" t="s">
        <v>912</v>
      </c>
    </row>
    <row r="157" spans="2:37" ht="63.75" x14ac:dyDescent="0.2">
      <c r="B157" s="29" t="str">
        <f>Calculations!A127</f>
        <v>22/24/004</v>
      </c>
      <c r="C157" s="20" t="str">
        <f>Calculations!B127</f>
        <v>Grazing Land at Eastwick</v>
      </c>
      <c r="D157" s="11" t="str">
        <f>Calculations!C127</f>
        <v>Unknown</v>
      </c>
      <c r="E157" s="49">
        <f>Calculations!D127</f>
        <v>0.42494356884574502</v>
      </c>
      <c r="F157" s="49">
        <f>Calculations!H127</f>
        <v>0.1016598330643179</v>
      </c>
      <c r="G157" s="49">
        <f>Calculations!L127</f>
        <v>23.923137215713584</v>
      </c>
      <c r="H157" s="49">
        <f>Calculations!G127</f>
        <v>0.124908071774905</v>
      </c>
      <c r="I157" s="49">
        <f>Calculations!K127</f>
        <v>29.394037451652022</v>
      </c>
      <c r="J157" s="49">
        <f>Calculations!F127</f>
        <v>0.141589965084369</v>
      </c>
      <c r="K157" s="49">
        <f>Calculations!J127</f>
        <v>33.319710066200884</v>
      </c>
      <c r="L157" s="49">
        <f>Calculations!E127</f>
        <v>5.6785698922153099E-2</v>
      </c>
      <c r="M157" s="49">
        <f>Calculations!I127</f>
        <v>13.363115266433498</v>
      </c>
      <c r="N157" s="49">
        <f>Calculations!P127</f>
        <v>0.42494356884574502</v>
      </c>
      <c r="O157" s="49">
        <f>Calculations!T127</f>
        <v>100</v>
      </c>
      <c r="P157" s="49">
        <f>Calculations!O127</f>
        <v>0</v>
      </c>
      <c r="Q157" s="49">
        <f>Calculations!S127</f>
        <v>0</v>
      </c>
      <c r="R157" s="49">
        <f>Calculations!N127</f>
        <v>0</v>
      </c>
      <c r="S157" s="49">
        <f>Calculations!R127</f>
        <v>0</v>
      </c>
      <c r="T157" s="49">
        <f>Calculations!M127</f>
        <v>0</v>
      </c>
      <c r="U157" s="49">
        <f>Calculations!Q127</f>
        <v>0</v>
      </c>
      <c r="V157" s="31">
        <f>Calculations!AA127</f>
        <v>1E-3</v>
      </c>
      <c r="W157" s="31">
        <f>Calculations!AB127</f>
        <v>0.23532536395744372</v>
      </c>
      <c r="X157" s="31">
        <f>Calculations!Y127</f>
        <v>9.4671912749766399E-2</v>
      </c>
      <c r="Y157" s="31">
        <f>Calculations!Z127</f>
        <v>22.278702324386138</v>
      </c>
      <c r="Z157" s="31">
        <f>Calculations!AC127</f>
        <v>0</v>
      </c>
      <c r="AA157" s="31">
        <f>Calculations!AD127</f>
        <v>0</v>
      </c>
      <c r="AB157" s="31">
        <f>Calculations!AF127</f>
        <v>0</v>
      </c>
      <c r="AC157" s="31">
        <f>Calculations!AG127</f>
        <v>0</v>
      </c>
      <c r="AD157" s="31" t="s">
        <v>50</v>
      </c>
      <c r="AE157" s="33" t="s">
        <v>58</v>
      </c>
      <c r="AF157" s="21" t="s">
        <v>52</v>
      </c>
      <c r="AG157" s="20" t="s">
        <v>53</v>
      </c>
      <c r="AH157" s="26" t="s">
        <v>59</v>
      </c>
      <c r="AI157" s="26" t="s">
        <v>961</v>
      </c>
      <c r="AJ157" s="26" t="s">
        <v>952</v>
      </c>
      <c r="AK157" s="26" t="s">
        <v>960</v>
      </c>
    </row>
    <row r="158" spans="2:37" ht="51" x14ac:dyDescent="0.2">
      <c r="B158" s="29" t="str">
        <f>Calculations!A128</f>
        <v>22/24/005</v>
      </c>
      <c r="C158" s="20" t="str">
        <f>Calculations!B128</f>
        <v>Land to the west and south of the Dusty Miller within title number HD336731</v>
      </c>
      <c r="D158" s="11" t="str">
        <f>Calculations!C128</f>
        <v>Residential</v>
      </c>
      <c r="E158" s="49">
        <f>Calculations!D128</f>
        <v>0.82559129522968799</v>
      </c>
      <c r="F158" s="49">
        <f>Calculations!H128</f>
        <v>0.82217511080540506</v>
      </c>
      <c r="G158" s="49">
        <f>Calculations!L128</f>
        <v>99.586213609079721</v>
      </c>
      <c r="H158" s="49">
        <f>Calculations!G128</f>
        <v>3.4161844242829799E-3</v>
      </c>
      <c r="I158" s="49">
        <f>Calculations!K128</f>
        <v>0.41378639092028729</v>
      </c>
      <c r="J158" s="49">
        <f>Calculations!F128</f>
        <v>0</v>
      </c>
      <c r="K158" s="49">
        <f>Calculations!J128</f>
        <v>0</v>
      </c>
      <c r="L158" s="49">
        <f>Calculations!E128</f>
        <v>0</v>
      </c>
      <c r="M158" s="49">
        <f>Calculations!I128</f>
        <v>0</v>
      </c>
      <c r="N158" s="49">
        <f>Calculations!P128</f>
        <v>0.82408299229977133</v>
      </c>
      <c r="O158" s="49">
        <f>Calculations!T128</f>
        <v>99.817306342904573</v>
      </c>
      <c r="P158" s="49">
        <f>Calculations!O128</f>
        <v>0</v>
      </c>
      <c r="Q158" s="49">
        <f>Calculations!S128</f>
        <v>0</v>
      </c>
      <c r="R158" s="49">
        <f>Calculations!N128</f>
        <v>0</v>
      </c>
      <c r="S158" s="49">
        <f>Calculations!R128</f>
        <v>0</v>
      </c>
      <c r="T158" s="49">
        <f>Calculations!M128</f>
        <v>1.5083029299166799E-3</v>
      </c>
      <c r="U158" s="49">
        <f>Calculations!Q128</f>
        <v>0.1826936570954342</v>
      </c>
      <c r="V158" s="31">
        <f>Calculations!AA128</f>
        <v>0</v>
      </c>
      <c r="W158" s="31">
        <f>Calculations!AB128</f>
        <v>0</v>
      </c>
      <c r="X158" s="31">
        <f>Calculations!Y128</f>
        <v>0</v>
      </c>
      <c r="Y158" s="31">
        <f>Calculations!Z128</f>
        <v>0</v>
      </c>
      <c r="Z158" s="31">
        <f>Calculations!AC128</f>
        <v>0</v>
      </c>
      <c r="AA158" s="31">
        <f>Calculations!AD128</f>
        <v>0</v>
      </c>
      <c r="AB158" s="31">
        <f>Calculations!AF128</f>
        <v>0</v>
      </c>
      <c r="AC158" s="31">
        <f>Calculations!AG128</f>
        <v>0</v>
      </c>
      <c r="AD158" s="31" t="s">
        <v>50</v>
      </c>
      <c r="AE158" s="33" t="s">
        <v>58</v>
      </c>
      <c r="AF158" s="21" t="s">
        <v>52</v>
      </c>
      <c r="AG158" s="20" t="s">
        <v>63</v>
      </c>
      <c r="AH158" s="26" t="s">
        <v>64</v>
      </c>
      <c r="AI158" s="26" t="s">
        <v>65</v>
      </c>
      <c r="AJ158" s="26" t="s">
        <v>182</v>
      </c>
      <c r="AK158" s="26" t="s">
        <v>81</v>
      </c>
    </row>
    <row r="159" spans="2:37" ht="63.75" x14ac:dyDescent="0.2">
      <c r="B159" s="29" t="str">
        <f>Calculations!A129</f>
        <v>23/24/001</v>
      </c>
      <c r="C159" s="20" t="str">
        <f>Calculations!B129</f>
        <v>Land between Wych Elm and Barleycroft Works</v>
      </c>
      <c r="D159" s="11" t="str">
        <f>Calculations!C129</f>
        <v>Residential</v>
      </c>
      <c r="E159" s="49">
        <f>Calculations!D129</f>
        <v>0.32778954910868702</v>
      </c>
      <c r="F159" s="49">
        <f>Calculations!H129</f>
        <v>0.32778954910868702</v>
      </c>
      <c r="G159" s="49">
        <f>Calculations!L129</f>
        <v>100</v>
      </c>
      <c r="H159" s="49">
        <f>Calculations!G129</f>
        <v>0</v>
      </c>
      <c r="I159" s="49">
        <f>Calculations!K129</f>
        <v>0</v>
      </c>
      <c r="J159" s="49">
        <f>Calculations!F129</f>
        <v>0</v>
      </c>
      <c r="K159" s="49">
        <f>Calculations!J129</f>
        <v>0</v>
      </c>
      <c r="L159" s="49">
        <f>Calculations!E129</f>
        <v>0</v>
      </c>
      <c r="M159" s="49">
        <f>Calculations!I129</f>
        <v>0</v>
      </c>
      <c r="N159" s="49">
        <f>Calculations!P129</f>
        <v>0.32778954910868702</v>
      </c>
      <c r="O159" s="49">
        <f>Calculations!T129</f>
        <v>100</v>
      </c>
      <c r="P159" s="49">
        <f>Calculations!O129</f>
        <v>0</v>
      </c>
      <c r="Q159" s="49">
        <f>Calculations!S129</f>
        <v>0</v>
      </c>
      <c r="R159" s="49">
        <f>Calculations!N129</f>
        <v>0</v>
      </c>
      <c r="S159" s="49">
        <f>Calculations!R129</f>
        <v>0</v>
      </c>
      <c r="T159" s="49">
        <f>Calculations!M129</f>
        <v>0</v>
      </c>
      <c r="U159" s="49">
        <f>Calculations!Q129</f>
        <v>0</v>
      </c>
      <c r="V159" s="31">
        <f>Calculations!AA129</f>
        <v>0</v>
      </c>
      <c r="W159" s="31">
        <f>Calculations!AB129</f>
        <v>0</v>
      </c>
      <c r="X159" s="31">
        <f>Calculations!Y129</f>
        <v>0</v>
      </c>
      <c r="Y159" s="31">
        <f>Calculations!Z129</f>
        <v>0</v>
      </c>
      <c r="Z159" s="31">
        <f>Calculations!AC129</f>
        <v>0</v>
      </c>
      <c r="AA159" s="31">
        <f>Calculations!AD129</f>
        <v>0</v>
      </c>
      <c r="AB159" s="31">
        <f>Calculations!AF129</f>
        <v>0</v>
      </c>
      <c r="AC159" s="31">
        <f>Calculations!AG129</f>
        <v>0</v>
      </c>
      <c r="AD159" s="31" t="s">
        <v>72</v>
      </c>
      <c r="AE159" s="33" t="s">
        <v>67</v>
      </c>
      <c r="AF159" s="21" t="s">
        <v>52</v>
      </c>
      <c r="AG159" s="20" t="s">
        <v>117</v>
      </c>
      <c r="AH159" s="26" t="s">
        <v>118</v>
      </c>
      <c r="AI159" s="26" t="s">
        <v>119</v>
      </c>
      <c r="AJ159" s="26" t="s">
        <v>951</v>
      </c>
      <c r="AK159" s="26" t="s">
        <v>183</v>
      </c>
    </row>
    <row r="160" spans="2:37" ht="38.25" x14ac:dyDescent="0.2">
      <c r="B160" s="29" t="str">
        <f>Calculations!A130</f>
        <v>23/24/002</v>
      </c>
      <c r="C160" s="20" t="str">
        <f>Calculations!B130</f>
        <v>Whitebarns</v>
      </c>
      <c r="D160" s="11" t="str">
        <f>Calculations!C130</f>
        <v>Residential</v>
      </c>
      <c r="E160" s="49">
        <f>Calculations!D130</f>
        <v>0.584829275577745</v>
      </c>
      <c r="F160" s="49">
        <f>Calculations!H130</f>
        <v>0.584829275577745</v>
      </c>
      <c r="G160" s="49">
        <f>Calculations!L130</f>
        <v>100</v>
      </c>
      <c r="H160" s="49">
        <f>Calculations!G130</f>
        <v>0</v>
      </c>
      <c r="I160" s="49">
        <f>Calculations!K130</f>
        <v>0</v>
      </c>
      <c r="J160" s="49">
        <f>Calculations!F130</f>
        <v>0</v>
      </c>
      <c r="K160" s="49">
        <f>Calculations!J130</f>
        <v>0</v>
      </c>
      <c r="L160" s="49">
        <f>Calculations!E130</f>
        <v>0</v>
      </c>
      <c r="M160" s="49">
        <f>Calculations!I130</f>
        <v>0</v>
      </c>
      <c r="N160" s="49">
        <f>Calculations!P130</f>
        <v>0.584829275577745</v>
      </c>
      <c r="O160" s="49">
        <f>Calculations!T130</f>
        <v>100</v>
      </c>
      <c r="P160" s="49">
        <f>Calculations!O130</f>
        <v>0</v>
      </c>
      <c r="Q160" s="49">
        <f>Calculations!S130</f>
        <v>0</v>
      </c>
      <c r="R160" s="49">
        <f>Calculations!N130</f>
        <v>0</v>
      </c>
      <c r="S160" s="49">
        <f>Calculations!R130</f>
        <v>0</v>
      </c>
      <c r="T160" s="49">
        <f>Calculations!M130</f>
        <v>0</v>
      </c>
      <c r="U160" s="49">
        <f>Calculations!Q130</f>
        <v>0</v>
      </c>
      <c r="V160" s="31">
        <f>Calculations!AA130</f>
        <v>0</v>
      </c>
      <c r="W160" s="31">
        <f>Calculations!AB130</f>
        <v>0</v>
      </c>
      <c r="X160" s="31">
        <f>Calculations!Y130</f>
        <v>0</v>
      </c>
      <c r="Y160" s="31">
        <f>Calculations!Z130</f>
        <v>0</v>
      </c>
      <c r="Z160" s="31">
        <f>Calculations!AC130</f>
        <v>0</v>
      </c>
      <c r="AA160" s="31">
        <f>Calculations!AD130</f>
        <v>0</v>
      </c>
      <c r="AB160" s="31">
        <f>Calculations!AF130</f>
        <v>0</v>
      </c>
      <c r="AC160" s="31">
        <f>Calculations!AG130</f>
        <v>0</v>
      </c>
      <c r="AD160" s="31" t="s">
        <v>72</v>
      </c>
      <c r="AE160" s="33" t="s">
        <v>62</v>
      </c>
      <c r="AF160" s="21" t="s">
        <v>52</v>
      </c>
      <c r="AG160" s="20" t="s">
        <v>110</v>
      </c>
      <c r="AH160" s="26" t="s">
        <v>111</v>
      </c>
      <c r="AI160" s="26" t="s">
        <v>112</v>
      </c>
      <c r="AJ160" s="26" t="s">
        <v>113</v>
      </c>
      <c r="AK160" s="26" t="s">
        <v>114</v>
      </c>
    </row>
    <row r="161" spans="2:37" ht="63.75" x14ac:dyDescent="0.2">
      <c r="B161" s="29" t="str">
        <f>Calculations!A131</f>
        <v>23/24/003</v>
      </c>
      <c r="C161" s="20" t="str">
        <f>Calculations!B131</f>
        <v>BARLEYCROFT WORKS</v>
      </c>
      <c r="D161" s="11" t="str">
        <f>Calculations!C131</f>
        <v>Employment</v>
      </c>
      <c r="E161" s="49">
        <f>Calculations!D131</f>
        <v>1.9037291074760201</v>
      </c>
      <c r="F161" s="49">
        <f>Calculations!H131</f>
        <v>1.9037291074760201</v>
      </c>
      <c r="G161" s="49">
        <f>Calculations!L131</f>
        <v>100</v>
      </c>
      <c r="H161" s="49">
        <f>Calculations!G131</f>
        <v>0</v>
      </c>
      <c r="I161" s="49">
        <f>Calculations!K131</f>
        <v>0</v>
      </c>
      <c r="J161" s="49">
        <f>Calculations!F131</f>
        <v>0</v>
      </c>
      <c r="K161" s="49">
        <f>Calculations!J131</f>
        <v>0</v>
      </c>
      <c r="L161" s="49">
        <f>Calculations!E131</f>
        <v>0</v>
      </c>
      <c r="M161" s="49">
        <f>Calculations!I131</f>
        <v>0</v>
      </c>
      <c r="N161" s="49">
        <f>Calculations!P131</f>
        <v>1.7993010443534936</v>
      </c>
      <c r="O161" s="49">
        <f>Calculations!T131</f>
        <v>94.514552374472117</v>
      </c>
      <c r="P161" s="49">
        <f>Calculations!O131</f>
        <v>5.6814266302750903E-2</v>
      </c>
      <c r="Q161" s="49">
        <f>Calculations!S131</f>
        <v>2.984367160203572</v>
      </c>
      <c r="R161" s="49">
        <f>Calculations!N131</f>
        <v>8.8025509690632994E-3</v>
      </c>
      <c r="S161" s="49">
        <f>Calculations!R131</f>
        <v>0.46238463941615071</v>
      </c>
      <c r="T161" s="49">
        <f>Calculations!M131</f>
        <v>3.8811245850712203E-2</v>
      </c>
      <c r="U161" s="49">
        <f>Calculations!Q131</f>
        <v>2.0386958259081553</v>
      </c>
      <c r="V161" s="31">
        <f>Calculations!AA131</f>
        <v>0</v>
      </c>
      <c r="W161" s="31">
        <f>Calculations!AB131</f>
        <v>0</v>
      </c>
      <c r="X161" s="31">
        <f>Calculations!Y131</f>
        <v>0</v>
      </c>
      <c r="Y161" s="31">
        <f>Calculations!Z131</f>
        <v>0</v>
      </c>
      <c r="Z161" s="31">
        <f>Calculations!AC131</f>
        <v>3.32096242114319E-2</v>
      </c>
      <c r="AA161" s="31">
        <f>Calculations!AD131</f>
        <v>1.7444511449142834</v>
      </c>
      <c r="AB161" s="31">
        <f>Calculations!AF131</f>
        <v>0</v>
      </c>
      <c r="AC161" s="31">
        <f>Calculations!AG131</f>
        <v>0</v>
      </c>
      <c r="AD161" s="31" t="s">
        <v>50</v>
      </c>
      <c r="AE161" s="33" t="s">
        <v>67</v>
      </c>
      <c r="AF161" s="21" t="s">
        <v>79</v>
      </c>
      <c r="AG161" s="20" t="s">
        <v>63</v>
      </c>
      <c r="AH161" s="26" t="s">
        <v>88</v>
      </c>
      <c r="AI161" s="26" t="s">
        <v>74</v>
      </c>
      <c r="AJ161" s="26" t="s">
        <v>962</v>
      </c>
      <c r="AK161" s="58" t="s">
        <v>81</v>
      </c>
    </row>
    <row r="162" spans="2:37" ht="38.25" x14ac:dyDescent="0.2">
      <c r="B162" s="29" t="str">
        <f>Calculations!A132</f>
        <v>23/24/004</v>
      </c>
      <c r="C162" s="20" t="str">
        <f>Calculations!B132</f>
        <v>Land at Whitebarns Lane</v>
      </c>
      <c r="D162" s="11" t="str">
        <f>Calculations!C132</f>
        <v>Residential</v>
      </c>
      <c r="E162" s="49">
        <f>Calculations!D132</f>
        <v>0.163742778207185</v>
      </c>
      <c r="F162" s="49">
        <f>Calculations!H132</f>
        <v>0.163742778207185</v>
      </c>
      <c r="G162" s="49">
        <f>Calculations!L132</f>
        <v>100</v>
      </c>
      <c r="H162" s="49">
        <f>Calculations!G132</f>
        <v>0</v>
      </c>
      <c r="I162" s="49">
        <f>Calculations!K132</f>
        <v>0</v>
      </c>
      <c r="J162" s="49">
        <f>Calculations!F132</f>
        <v>0</v>
      </c>
      <c r="K162" s="49">
        <f>Calculations!J132</f>
        <v>0</v>
      </c>
      <c r="L162" s="49">
        <f>Calculations!E132</f>
        <v>0</v>
      </c>
      <c r="M162" s="49">
        <f>Calculations!I132</f>
        <v>0</v>
      </c>
      <c r="N162" s="49">
        <f>Calculations!P132</f>
        <v>0.163742778207185</v>
      </c>
      <c r="O162" s="49">
        <f>Calculations!T132</f>
        <v>100</v>
      </c>
      <c r="P162" s="49">
        <f>Calculations!O132</f>
        <v>0</v>
      </c>
      <c r="Q162" s="49">
        <f>Calculations!S132</f>
        <v>0</v>
      </c>
      <c r="R162" s="49">
        <f>Calculations!N132</f>
        <v>0</v>
      </c>
      <c r="S162" s="49">
        <f>Calculations!R132</f>
        <v>0</v>
      </c>
      <c r="T162" s="49">
        <f>Calculations!M132</f>
        <v>0</v>
      </c>
      <c r="U162" s="49">
        <f>Calculations!Q132</f>
        <v>0</v>
      </c>
      <c r="V162" s="31">
        <f>Calculations!AA132</f>
        <v>0</v>
      </c>
      <c r="W162" s="31">
        <f>Calculations!AB132</f>
        <v>0</v>
      </c>
      <c r="X162" s="31">
        <f>Calculations!Y132</f>
        <v>0</v>
      </c>
      <c r="Y162" s="31">
        <f>Calculations!Z132</f>
        <v>0</v>
      </c>
      <c r="Z162" s="31">
        <f>Calculations!AC132</f>
        <v>0</v>
      </c>
      <c r="AA162" s="31">
        <f>Calculations!AD132</f>
        <v>0</v>
      </c>
      <c r="AB162" s="31">
        <f>Calculations!AF132</f>
        <v>0</v>
      </c>
      <c r="AC162" s="31">
        <f>Calculations!AG132</f>
        <v>0</v>
      </c>
      <c r="AD162" s="31" t="s">
        <v>72</v>
      </c>
      <c r="AE162" s="33" t="s">
        <v>62</v>
      </c>
      <c r="AF162" s="21" t="s">
        <v>52</v>
      </c>
      <c r="AG162" s="20" t="s">
        <v>110</v>
      </c>
      <c r="AH162" s="26" t="s">
        <v>111</v>
      </c>
      <c r="AI162" s="26" t="s">
        <v>112</v>
      </c>
      <c r="AJ162" s="26" t="s">
        <v>113</v>
      </c>
      <c r="AK162" s="26" t="s">
        <v>114</v>
      </c>
    </row>
    <row r="163" spans="2:37" ht="38.25" x14ac:dyDescent="0.2">
      <c r="B163" s="29" t="str">
        <f>Calculations!A133</f>
        <v>23/24/005</v>
      </c>
      <c r="C163" s="20" t="str">
        <f>Calculations!B133</f>
        <v>Land East of Barleycroft Works</v>
      </c>
      <c r="D163" s="11" t="str">
        <f>Calculations!C133</f>
        <v>Residential</v>
      </c>
      <c r="E163" s="49">
        <f>Calculations!D133</f>
        <v>11.619320348381001</v>
      </c>
      <c r="F163" s="49">
        <f>Calculations!H133</f>
        <v>11.619320348381001</v>
      </c>
      <c r="G163" s="49">
        <f>Calculations!L133</f>
        <v>100</v>
      </c>
      <c r="H163" s="49">
        <f>Calculations!G133</f>
        <v>0</v>
      </c>
      <c r="I163" s="49">
        <f>Calculations!K133</f>
        <v>0</v>
      </c>
      <c r="J163" s="49">
        <f>Calculations!F133</f>
        <v>0</v>
      </c>
      <c r="K163" s="49">
        <f>Calculations!J133</f>
        <v>0</v>
      </c>
      <c r="L163" s="49">
        <f>Calculations!E133</f>
        <v>0</v>
      </c>
      <c r="M163" s="49">
        <f>Calculations!I133</f>
        <v>0</v>
      </c>
      <c r="N163" s="49">
        <f>Calculations!P133</f>
        <v>11.594511536875384</v>
      </c>
      <c r="O163" s="49">
        <f>Calculations!T133</f>
        <v>99.786486552037672</v>
      </c>
      <c r="P163" s="49">
        <f>Calculations!O133</f>
        <v>2.4808811505616101E-2</v>
      </c>
      <c r="Q163" s="49">
        <f>Calculations!S133</f>
        <v>0.21351344796232322</v>
      </c>
      <c r="R163" s="49">
        <f>Calculations!N133</f>
        <v>0</v>
      </c>
      <c r="S163" s="49">
        <f>Calculations!R133</f>
        <v>0</v>
      </c>
      <c r="T163" s="49">
        <f>Calculations!M133</f>
        <v>0</v>
      </c>
      <c r="U163" s="49">
        <f>Calculations!Q133</f>
        <v>0</v>
      </c>
      <c r="V163" s="31">
        <f>Calculations!AA133</f>
        <v>0</v>
      </c>
      <c r="W163" s="31">
        <f>Calculations!AB133</f>
        <v>0</v>
      </c>
      <c r="X163" s="31">
        <f>Calculations!Y133</f>
        <v>0</v>
      </c>
      <c r="Y163" s="31">
        <f>Calculations!Z133</f>
        <v>0</v>
      </c>
      <c r="Z163" s="31">
        <f>Calculations!AC133</f>
        <v>0</v>
      </c>
      <c r="AA163" s="31">
        <f>Calculations!AD133</f>
        <v>0</v>
      </c>
      <c r="AB163" s="31">
        <f>Calculations!AF133</f>
        <v>0</v>
      </c>
      <c r="AC163" s="31">
        <f>Calculations!AG133</f>
        <v>0</v>
      </c>
      <c r="AD163" s="31" t="s">
        <v>72</v>
      </c>
      <c r="AE163" s="33" t="s">
        <v>62</v>
      </c>
      <c r="AF163" s="21" t="s">
        <v>52</v>
      </c>
      <c r="AG163" s="20" t="s">
        <v>63</v>
      </c>
      <c r="AH163" s="26" t="s">
        <v>149</v>
      </c>
      <c r="AI163" s="26" t="s">
        <v>97</v>
      </c>
      <c r="AJ163" s="26" t="s">
        <v>953</v>
      </c>
      <c r="AK163" s="50" t="s">
        <v>954</v>
      </c>
    </row>
    <row r="164" spans="2:37" ht="51" x14ac:dyDescent="0.2">
      <c r="B164" s="29" t="str">
        <f>Calculations!A134</f>
        <v>23/24/006</v>
      </c>
      <c r="C164" s="20" t="str">
        <f>Calculations!B134</f>
        <v>Land East of Willows Farm</v>
      </c>
      <c r="D164" s="11" t="str">
        <f>Calculations!C134</f>
        <v>Residential</v>
      </c>
      <c r="E164" s="49">
        <f>Calculations!D134</f>
        <v>0.75689021792728395</v>
      </c>
      <c r="F164" s="49">
        <f>Calculations!H134</f>
        <v>0.75472064656121596</v>
      </c>
      <c r="G164" s="49">
        <f>Calculations!L134</f>
        <v>99.713357193067012</v>
      </c>
      <c r="H164" s="49">
        <f>Calculations!G134</f>
        <v>2.1695713660679701E-3</v>
      </c>
      <c r="I164" s="49">
        <f>Calculations!K134</f>
        <v>0.28664280693298716</v>
      </c>
      <c r="J164" s="49">
        <f>Calculations!F134</f>
        <v>0</v>
      </c>
      <c r="K164" s="49">
        <f>Calculations!J134</f>
        <v>0</v>
      </c>
      <c r="L164" s="49">
        <f>Calculations!E134</f>
        <v>0</v>
      </c>
      <c r="M164" s="49">
        <f>Calculations!I134</f>
        <v>0</v>
      </c>
      <c r="N164" s="49">
        <f>Calculations!P134</f>
        <v>0.75687850095120901</v>
      </c>
      <c r="O164" s="49">
        <f>Calculations!T134</f>
        <v>99.998451958316096</v>
      </c>
      <c r="P164" s="49">
        <f>Calculations!O134</f>
        <v>1.1716976074967501E-5</v>
      </c>
      <c r="Q164" s="49">
        <f>Calculations!S134</f>
        <v>1.5480416839121014E-3</v>
      </c>
      <c r="R164" s="49">
        <f>Calculations!N134</f>
        <v>0</v>
      </c>
      <c r="S164" s="49">
        <f>Calculations!R134</f>
        <v>0</v>
      </c>
      <c r="T164" s="49">
        <f>Calculations!M134</f>
        <v>0</v>
      </c>
      <c r="U164" s="49">
        <f>Calculations!Q134</f>
        <v>0</v>
      </c>
      <c r="V164" s="31">
        <f>Calculations!AA134</f>
        <v>0</v>
      </c>
      <c r="W164" s="31">
        <f>Calculations!AB134</f>
        <v>0</v>
      </c>
      <c r="X164" s="31">
        <f>Calculations!Y134</f>
        <v>0</v>
      </c>
      <c r="Y164" s="31">
        <f>Calculations!Z134</f>
        <v>0</v>
      </c>
      <c r="Z164" s="31">
        <f>Calculations!AC134</f>
        <v>0</v>
      </c>
      <c r="AA164" s="31">
        <f>Calculations!AD134</f>
        <v>0</v>
      </c>
      <c r="AB164" s="31">
        <f>Calculations!AF134</f>
        <v>0</v>
      </c>
      <c r="AC164" s="31">
        <f>Calculations!AG134</f>
        <v>0</v>
      </c>
      <c r="AD164" s="31" t="s">
        <v>50</v>
      </c>
      <c r="AE164" s="33" t="s">
        <v>58</v>
      </c>
      <c r="AF164" s="21" t="s">
        <v>52</v>
      </c>
      <c r="AG164" s="20" t="s">
        <v>63</v>
      </c>
      <c r="AH164" s="26" t="s">
        <v>64</v>
      </c>
      <c r="AI164" s="26" t="s">
        <v>65</v>
      </c>
      <c r="AJ164" s="26" t="s">
        <v>963</v>
      </c>
      <c r="AK164" s="26" t="s">
        <v>959</v>
      </c>
    </row>
    <row r="165" spans="2:37" ht="76.5" x14ac:dyDescent="0.2">
      <c r="B165" s="29" t="str">
        <f>Calculations!A135</f>
        <v>23/24/007</v>
      </c>
      <c r="C165" s="20" t="str">
        <f>Calculations!B135</f>
        <v>Land South of Stocking Pelham</v>
      </c>
      <c r="D165" s="11" t="str">
        <f>Calculations!C135</f>
        <v>Residential</v>
      </c>
      <c r="E165" s="49">
        <f>Calculations!D135</f>
        <v>3.6321944594074602</v>
      </c>
      <c r="F165" s="49">
        <f>Calculations!H135</f>
        <v>3.6094960521608193</v>
      </c>
      <c r="G165" s="49">
        <f>Calculations!L135</f>
        <v>99.375077312068143</v>
      </c>
      <c r="H165" s="49">
        <f>Calculations!G135</f>
        <v>2.0702864485609099E-2</v>
      </c>
      <c r="I165" s="49">
        <f>Calculations!K135</f>
        <v>0.56998227151600445</v>
      </c>
      <c r="J165" s="49">
        <f>Calculations!F135</f>
        <v>0</v>
      </c>
      <c r="K165" s="49">
        <f>Calculations!J135</f>
        <v>0</v>
      </c>
      <c r="L165" s="49">
        <f>Calculations!E135</f>
        <v>1.9955427610315298E-3</v>
      </c>
      <c r="M165" s="49">
        <f>Calculations!I135</f>
        <v>5.494041641584007E-2</v>
      </c>
      <c r="N165" s="49">
        <f>Calculations!P135</f>
        <v>3.558279638097853</v>
      </c>
      <c r="O165" s="49">
        <f>Calculations!T135</f>
        <v>97.965009248935814</v>
      </c>
      <c r="P165" s="49">
        <f>Calculations!O135</f>
        <v>7.3914821309607401E-2</v>
      </c>
      <c r="Q165" s="49">
        <f>Calculations!S135</f>
        <v>2.0349907510641798</v>
      </c>
      <c r="R165" s="49">
        <f>Calculations!N135</f>
        <v>0</v>
      </c>
      <c r="S165" s="49">
        <f>Calculations!R135</f>
        <v>0</v>
      </c>
      <c r="T165" s="49">
        <f>Calculations!M135</f>
        <v>0</v>
      </c>
      <c r="U165" s="49">
        <f>Calculations!Q135</f>
        <v>0</v>
      </c>
      <c r="V165" s="31">
        <f>Calculations!AA135</f>
        <v>0</v>
      </c>
      <c r="W165" s="31">
        <f>Calculations!AB135</f>
        <v>0</v>
      </c>
      <c r="X165" s="31">
        <f>Calculations!Y135</f>
        <v>0</v>
      </c>
      <c r="Y165" s="31">
        <f>Calculations!Z135</f>
        <v>0</v>
      </c>
      <c r="Z165" s="31">
        <f>Calculations!AC135</f>
        <v>8.9921620882856493E-3</v>
      </c>
      <c r="AA165" s="31">
        <f>Calculations!AD135</f>
        <v>0.24756830034239385</v>
      </c>
      <c r="AB165" s="31">
        <f>Calculations!AF135</f>
        <v>0</v>
      </c>
      <c r="AC165" s="31">
        <f>Calculations!AG135</f>
        <v>0</v>
      </c>
      <c r="AD165" s="31" t="s">
        <v>50</v>
      </c>
      <c r="AE165" s="33" t="s">
        <v>58</v>
      </c>
      <c r="AF165" s="21" t="s">
        <v>52</v>
      </c>
      <c r="AG165" s="20" t="s">
        <v>53</v>
      </c>
      <c r="AH165" s="26" t="s">
        <v>59</v>
      </c>
      <c r="AI165" s="26" t="s">
        <v>93</v>
      </c>
      <c r="AJ165" s="26" t="s">
        <v>964</v>
      </c>
      <c r="AK165" s="26" t="s">
        <v>959</v>
      </c>
    </row>
    <row r="166" spans="2:37" ht="38.25" x14ac:dyDescent="0.2">
      <c r="B166" s="29" t="str">
        <f>Calculations!A136</f>
        <v>23/24/008</v>
      </c>
      <c r="C166" s="20" t="str">
        <f>Calculations!B136</f>
        <v>Land East of Violets Lane</v>
      </c>
      <c r="D166" s="11" t="str">
        <f>Calculations!C136</f>
        <v>Residential</v>
      </c>
      <c r="E166" s="49">
        <f>Calculations!D136</f>
        <v>1.0360998878557199</v>
      </c>
      <c r="F166" s="49">
        <f>Calculations!H136</f>
        <v>1.0360998878557199</v>
      </c>
      <c r="G166" s="49">
        <f>Calculations!L136</f>
        <v>100</v>
      </c>
      <c r="H166" s="49">
        <f>Calculations!G136</f>
        <v>0</v>
      </c>
      <c r="I166" s="49">
        <f>Calculations!K136</f>
        <v>0</v>
      </c>
      <c r="J166" s="49">
        <f>Calculations!F136</f>
        <v>0</v>
      </c>
      <c r="K166" s="49">
        <f>Calculations!J136</f>
        <v>0</v>
      </c>
      <c r="L166" s="49">
        <f>Calculations!E136</f>
        <v>0</v>
      </c>
      <c r="M166" s="49">
        <f>Calculations!I136</f>
        <v>0</v>
      </c>
      <c r="N166" s="49">
        <f>Calculations!P136</f>
        <v>1.0360998878557199</v>
      </c>
      <c r="O166" s="49">
        <f>Calculations!T136</f>
        <v>100</v>
      </c>
      <c r="P166" s="49">
        <f>Calculations!O136</f>
        <v>0</v>
      </c>
      <c r="Q166" s="49">
        <f>Calculations!S136</f>
        <v>0</v>
      </c>
      <c r="R166" s="49">
        <f>Calculations!N136</f>
        <v>0</v>
      </c>
      <c r="S166" s="49">
        <f>Calculations!R136</f>
        <v>0</v>
      </c>
      <c r="T166" s="49">
        <f>Calculations!M136</f>
        <v>0</v>
      </c>
      <c r="U166" s="49">
        <f>Calculations!Q136</f>
        <v>0</v>
      </c>
      <c r="V166" s="31">
        <f>Calculations!AA136</f>
        <v>0</v>
      </c>
      <c r="W166" s="31">
        <f>Calculations!AB136</f>
        <v>0</v>
      </c>
      <c r="X166" s="31">
        <f>Calculations!Y136</f>
        <v>0</v>
      </c>
      <c r="Y166" s="31">
        <f>Calculations!Z136</f>
        <v>0</v>
      </c>
      <c r="Z166" s="31">
        <f>Calculations!AC136</f>
        <v>0</v>
      </c>
      <c r="AA166" s="31">
        <f>Calculations!AD136</f>
        <v>0</v>
      </c>
      <c r="AB166" s="31">
        <f>Calculations!AF136</f>
        <v>0</v>
      </c>
      <c r="AC166" s="31">
        <f>Calculations!AG136</f>
        <v>0</v>
      </c>
      <c r="AD166" s="31" t="s">
        <v>72</v>
      </c>
      <c r="AE166" s="33" t="s">
        <v>62</v>
      </c>
      <c r="AF166" s="21" t="s">
        <v>52</v>
      </c>
      <c r="AG166" s="20" t="s">
        <v>117</v>
      </c>
      <c r="AH166" s="26" t="s">
        <v>165</v>
      </c>
      <c r="AI166" s="26" t="s">
        <v>119</v>
      </c>
      <c r="AJ166" s="26" t="s">
        <v>113</v>
      </c>
      <c r="AK166" s="26" t="s">
        <v>172</v>
      </c>
    </row>
    <row r="167" spans="2:37" ht="76.5" x14ac:dyDescent="0.2">
      <c r="B167" s="29" t="str">
        <f>Calculations!A137</f>
        <v>24/24/001</v>
      </c>
      <c r="C167" s="20" t="str">
        <f>Calculations!B137</f>
        <v>Land rear of Waggon &amp; Horses</v>
      </c>
      <c r="D167" s="11" t="str">
        <f>Calculations!C137</f>
        <v>Residential</v>
      </c>
      <c r="E167" s="49">
        <f>Calculations!D137</f>
        <v>0.51184036327805305</v>
      </c>
      <c r="F167" s="49">
        <f>Calculations!H137</f>
        <v>0.51184036327805305</v>
      </c>
      <c r="G167" s="49">
        <f>Calculations!L137</f>
        <v>100</v>
      </c>
      <c r="H167" s="49">
        <f>Calculations!G137</f>
        <v>0</v>
      </c>
      <c r="I167" s="49">
        <f>Calculations!K137</f>
        <v>0</v>
      </c>
      <c r="J167" s="49">
        <f>Calculations!F137</f>
        <v>0</v>
      </c>
      <c r="K167" s="49">
        <f>Calculations!J137</f>
        <v>0</v>
      </c>
      <c r="L167" s="49">
        <f>Calculations!E137</f>
        <v>0</v>
      </c>
      <c r="M167" s="49">
        <f>Calculations!I137</f>
        <v>0</v>
      </c>
      <c r="N167" s="49">
        <f>Calculations!P137</f>
        <v>0.47422765714569193</v>
      </c>
      <c r="O167" s="49">
        <f>Calculations!T137</f>
        <v>92.651477134106301</v>
      </c>
      <c r="P167" s="49">
        <f>Calculations!O137</f>
        <v>2.7609326411213199E-2</v>
      </c>
      <c r="Q167" s="49">
        <f>Calculations!S137</f>
        <v>5.3941284025337133</v>
      </c>
      <c r="R167" s="49">
        <f>Calculations!N137</f>
        <v>1.00033797211479E-2</v>
      </c>
      <c r="S167" s="49">
        <f>Calculations!R137</f>
        <v>1.9543944633599843</v>
      </c>
      <c r="T167" s="49">
        <f>Calculations!M137</f>
        <v>0</v>
      </c>
      <c r="U167" s="49">
        <f>Calculations!Q137</f>
        <v>0</v>
      </c>
      <c r="V167" s="31">
        <f>Calculations!AA137</f>
        <v>0</v>
      </c>
      <c r="W167" s="31">
        <f>Calculations!AB137</f>
        <v>0</v>
      </c>
      <c r="X167" s="31">
        <f>Calculations!Y137</f>
        <v>0</v>
      </c>
      <c r="Y167" s="31">
        <f>Calculations!Z137</f>
        <v>0</v>
      </c>
      <c r="Z167" s="31">
        <f>Calculations!AC137</f>
        <v>1.96066245398193E-2</v>
      </c>
      <c r="AA167" s="31">
        <f>Calculations!AD137</f>
        <v>3.8306132041345404</v>
      </c>
      <c r="AB167" s="31">
        <f>Calculations!AF137</f>
        <v>0</v>
      </c>
      <c r="AC167" s="31">
        <f>Calculations!AG137</f>
        <v>0</v>
      </c>
      <c r="AD167" s="31" t="s">
        <v>72</v>
      </c>
      <c r="AE167" s="33" t="s">
        <v>78</v>
      </c>
      <c r="AF167" s="21" t="s">
        <v>52</v>
      </c>
      <c r="AG167" s="20" t="s">
        <v>63</v>
      </c>
      <c r="AH167" s="26" t="s">
        <v>108</v>
      </c>
      <c r="AI167" s="26" t="s">
        <v>74</v>
      </c>
      <c r="AJ167" s="55" t="s">
        <v>965</v>
      </c>
      <c r="AK167" s="50" t="s">
        <v>954</v>
      </c>
    </row>
    <row r="168" spans="2:37" x14ac:dyDescent="0.2">
      <c r="B168" s="29" t="str">
        <f>Calculations!A138</f>
        <v>24/24/002</v>
      </c>
      <c r="C168" s="20" t="str">
        <f>Calculations!B138</f>
        <v>The Vicar's Field, Great Amwell</v>
      </c>
      <c r="D168" s="11" t="str">
        <f>Calculations!C138</f>
        <v>Open space</v>
      </c>
      <c r="E168" s="49">
        <f>Calculations!D138</f>
        <v>0.354570211194083</v>
      </c>
      <c r="F168" s="49">
        <f>Calculations!H138</f>
        <v>0.354570211194083</v>
      </c>
      <c r="G168" s="49">
        <f>Calculations!L138</f>
        <v>100</v>
      </c>
      <c r="H168" s="49">
        <f>Calculations!G138</f>
        <v>0</v>
      </c>
      <c r="I168" s="49">
        <f>Calculations!K138</f>
        <v>0</v>
      </c>
      <c r="J168" s="49">
        <f>Calculations!F138</f>
        <v>0</v>
      </c>
      <c r="K168" s="49">
        <f>Calculations!J138</f>
        <v>0</v>
      </c>
      <c r="L168" s="49">
        <f>Calculations!E138</f>
        <v>0</v>
      </c>
      <c r="M168" s="49">
        <f>Calculations!I138</f>
        <v>0</v>
      </c>
      <c r="N168" s="49">
        <f>Calculations!P138</f>
        <v>0.354570211194083</v>
      </c>
      <c r="O168" s="49">
        <f>Calculations!T138</f>
        <v>100</v>
      </c>
      <c r="P168" s="49">
        <f>Calculations!O138</f>
        <v>0</v>
      </c>
      <c r="Q168" s="49">
        <f>Calculations!S138</f>
        <v>0</v>
      </c>
      <c r="R168" s="49">
        <f>Calculations!N138</f>
        <v>0</v>
      </c>
      <c r="S168" s="49">
        <f>Calculations!R138</f>
        <v>0</v>
      </c>
      <c r="T168" s="49">
        <f>Calculations!M138</f>
        <v>0</v>
      </c>
      <c r="U168" s="49">
        <f>Calculations!Q138</f>
        <v>0</v>
      </c>
      <c r="V168" s="31">
        <f>Calculations!AA138</f>
        <v>0</v>
      </c>
      <c r="W168" s="31">
        <f>Calculations!AB138</f>
        <v>0</v>
      </c>
      <c r="X168" s="31">
        <f>Calculations!Y138</f>
        <v>0</v>
      </c>
      <c r="Y168" s="31">
        <f>Calculations!Z138</f>
        <v>0</v>
      </c>
      <c r="Z168" s="31">
        <f>Calculations!AC138</f>
        <v>0</v>
      </c>
      <c r="AA168" s="31">
        <f>Calculations!AD138</f>
        <v>0</v>
      </c>
      <c r="AB168" s="31">
        <f>Calculations!AF138</f>
        <v>0</v>
      </c>
      <c r="AC168" s="31">
        <f>Calculations!AG138</f>
        <v>0</v>
      </c>
      <c r="AD168" s="31" t="s">
        <v>72</v>
      </c>
      <c r="AE168" s="33" t="s">
        <v>78</v>
      </c>
      <c r="AF168" s="21" t="s">
        <v>184</v>
      </c>
      <c r="AG168" s="20" t="s">
        <v>110</v>
      </c>
      <c r="AH168" s="26" t="s">
        <v>111</v>
      </c>
      <c r="AI168" s="26" t="s">
        <v>112</v>
      </c>
      <c r="AJ168" s="26" t="s">
        <v>113</v>
      </c>
      <c r="AK168" s="26" t="s">
        <v>114</v>
      </c>
    </row>
    <row r="169" spans="2:37" ht="38.25" x14ac:dyDescent="0.2">
      <c r="B169" s="29" t="str">
        <f>Calculations!A139</f>
        <v>24/24/003</v>
      </c>
      <c r="C169" s="20" t="str">
        <f>Calculations!B139</f>
        <v>Landcroft and Byfield Nursery</v>
      </c>
      <c r="D169" s="11" t="str">
        <f>Calculations!C139</f>
        <v>Residential</v>
      </c>
      <c r="E169" s="49">
        <f>Calculations!D139</f>
        <v>3.69656794806192</v>
      </c>
      <c r="F169" s="49">
        <f>Calculations!H139</f>
        <v>3.69656794806192</v>
      </c>
      <c r="G169" s="49">
        <f>Calculations!L139</f>
        <v>100</v>
      </c>
      <c r="H169" s="49">
        <f>Calculations!G139</f>
        <v>0</v>
      </c>
      <c r="I169" s="49">
        <f>Calculations!K139</f>
        <v>0</v>
      </c>
      <c r="J169" s="49">
        <f>Calculations!F139</f>
        <v>0</v>
      </c>
      <c r="K169" s="49">
        <f>Calculations!J139</f>
        <v>0</v>
      </c>
      <c r="L169" s="49">
        <f>Calculations!E139</f>
        <v>0</v>
      </c>
      <c r="M169" s="49">
        <f>Calculations!I139</f>
        <v>0</v>
      </c>
      <c r="N169" s="49">
        <f>Calculations!P139</f>
        <v>3.6677415152346158</v>
      </c>
      <c r="O169" s="49">
        <f>Calculations!T139</f>
        <v>99.220183877793517</v>
      </c>
      <c r="P169" s="49">
        <f>Calculations!O139</f>
        <v>2.88264328273042E-2</v>
      </c>
      <c r="Q169" s="49">
        <f>Calculations!S139</f>
        <v>0.77981612220648233</v>
      </c>
      <c r="R169" s="49">
        <f>Calculations!N139</f>
        <v>0</v>
      </c>
      <c r="S169" s="49">
        <f>Calculations!R139</f>
        <v>0</v>
      </c>
      <c r="T169" s="49">
        <f>Calculations!M139</f>
        <v>0</v>
      </c>
      <c r="U169" s="49">
        <f>Calculations!Q139</f>
        <v>0</v>
      </c>
      <c r="V169" s="31">
        <f>Calculations!AA139</f>
        <v>0</v>
      </c>
      <c r="W169" s="31">
        <f>Calculations!AB139</f>
        <v>0</v>
      </c>
      <c r="X169" s="31">
        <f>Calculations!Y139</f>
        <v>0</v>
      </c>
      <c r="Y169" s="31">
        <f>Calculations!Z139</f>
        <v>0</v>
      </c>
      <c r="Z169" s="31">
        <f>Calculations!AC139</f>
        <v>1.3204476239247E-2</v>
      </c>
      <c r="AA169" s="31">
        <f>Calculations!AD139</f>
        <v>0.3572090767645702</v>
      </c>
      <c r="AB169" s="31">
        <f>Calculations!AF139</f>
        <v>0</v>
      </c>
      <c r="AC169" s="31">
        <f>Calculations!AG139</f>
        <v>0</v>
      </c>
      <c r="AD169" s="31" t="s">
        <v>72</v>
      </c>
      <c r="AE169" s="33" t="s">
        <v>62</v>
      </c>
      <c r="AF169" s="21" t="s">
        <v>52</v>
      </c>
      <c r="AG169" s="20" t="s">
        <v>63</v>
      </c>
      <c r="AH169" s="26" t="s">
        <v>96</v>
      </c>
      <c r="AI169" s="26" t="s">
        <v>97</v>
      </c>
      <c r="AJ169" s="26" t="s">
        <v>185</v>
      </c>
      <c r="AK169" s="26" t="s">
        <v>966</v>
      </c>
    </row>
    <row r="170" spans="2:37" ht="63.75" x14ac:dyDescent="0.2">
      <c r="B170" s="29" t="str">
        <f>Calculations!A140</f>
        <v>24/24/004</v>
      </c>
      <c r="C170" s="20" t="str">
        <f>Calculations!B140</f>
        <v>Land at C. U. Phosco Lighting</v>
      </c>
      <c r="D170" s="11" t="str">
        <f>Calculations!C140</f>
        <v>Residential</v>
      </c>
      <c r="E170" s="49">
        <f>Calculations!D140</f>
        <v>2.2382609384562802</v>
      </c>
      <c r="F170" s="49">
        <f>Calculations!H140</f>
        <v>2.2382609384562802</v>
      </c>
      <c r="G170" s="49">
        <f>Calculations!L140</f>
        <v>100</v>
      </c>
      <c r="H170" s="49">
        <f>Calculations!G140</f>
        <v>0</v>
      </c>
      <c r="I170" s="49">
        <f>Calculations!K140</f>
        <v>0</v>
      </c>
      <c r="J170" s="49">
        <f>Calculations!F140</f>
        <v>0</v>
      </c>
      <c r="K170" s="49">
        <f>Calculations!J140</f>
        <v>0</v>
      </c>
      <c r="L170" s="49">
        <f>Calculations!E140</f>
        <v>0</v>
      </c>
      <c r="M170" s="49">
        <f>Calculations!I140</f>
        <v>0</v>
      </c>
      <c r="N170" s="49">
        <f>Calculations!P140</f>
        <v>1.8998761266262603</v>
      </c>
      <c r="O170" s="49">
        <f>Calculations!T140</f>
        <v>84.881797916582386</v>
      </c>
      <c r="P170" s="49">
        <f>Calculations!O140</f>
        <v>0.227947579046298</v>
      </c>
      <c r="Q170" s="49">
        <f>Calculations!S140</f>
        <v>10.184137833523224</v>
      </c>
      <c r="R170" s="49">
        <f>Calculations!N140</f>
        <v>6.3621448144159501E-2</v>
      </c>
      <c r="S170" s="49">
        <f>Calculations!R140</f>
        <v>2.8424500044234775</v>
      </c>
      <c r="T170" s="49">
        <f>Calculations!M140</f>
        <v>4.6815784639562402E-2</v>
      </c>
      <c r="U170" s="49">
        <f>Calculations!Q140</f>
        <v>2.0916142454709084</v>
      </c>
      <c r="V170" s="31">
        <f>Calculations!AA140</f>
        <v>1.2549999999999999</v>
      </c>
      <c r="W170" s="31">
        <f>Calculations!AB140</f>
        <v>56.070316844539512</v>
      </c>
      <c r="X170" s="31">
        <f>Calculations!Y140</f>
        <v>0</v>
      </c>
      <c r="Y170" s="31">
        <f>Calculations!Z140</f>
        <v>0</v>
      </c>
      <c r="Z170" s="31">
        <f>Calculations!AC140</f>
        <v>0.13099480028375801</v>
      </c>
      <c r="AA170" s="31">
        <f>Calculations!AD140</f>
        <v>5.8525258620697107</v>
      </c>
      <c r="AB170" s="31">
        <f>Calculations!AF140</f>
        <v>0</v>
      </c>
      <c r="AC170" s="31">
        <f>Calculations!AG140</f>
        <v>0</v>
      </c>
      <c r="AD170" s="31" t="s">
        <v>50</v>
      </c>
      <c r="AE170" s="33" t="s">
        <v>67</v>
      </c>
      <c r="AF170" s="21" t="s">
        <v>52</v>
      </c>
      <c r="AG170" s="20" t="s">
        <v>63</v>
      </c>
      <c r="AH170" s="26" t="s">
        <v>152</v>
      </c>
      <c r="AI170" s="26" t="s">
        <v>128</v>
      </c>
      <c r="AJ170" s="26" t="s">
        <v>186</v>
      </c>
      <c r="AK170" s="26" t="s">
        <v>967</v>
      </c>
    </row>
    <row r="171" spans="2:37" ht="51" x14ac:dyDescent="0.2">
      <c r="B171" s="29" t="str">
        <f>Calculations!A141</f>
        <v>24/24/005</v>
      </c>
      <c r="C171" s="20" t="str">
        <f>Calculations!B141</f>
        <v>Pepper Hill</v>
      </c>
      <c r="D171" s="11" t="str">
        <f>Calculations!C141</f>
        <v>Residential</v>
      </c>
      <c r="E171" s="49">
        <f>Calculations!D141</f>
        <v>0.56130433480247099</v>
      </c>
      <c r="F171" s="49">
        <f>Calculations!H141</f>
        <v>0.56130433480247099</v>
      </c>
      <c r="G171" s="49">
        <f>Calculations!L141</f>
        <v>100</v>
      </c>
      <c r="H171" s="49">
        <f>Calculations!G141</f>
        <v>0</v>
      </c>
      <c r="I171" s="49">
        <f>Calculations!K141</f>
        <v>0</v>
      </c>
      <c r="J171" s="49">
        <f>Calculations!F141</f>
        <v>0</v>
      </c>
      <c r="K171" s="49">
        <f>Calculations!J141</f>
        <v>0</v>
      </c>
      <c r="L171" s="49">
        <f>Calculations!E141</f>
        <v>0</v>
      </c>
      <c r="M171" s="49">
        <f>Calculations!I141</f>
        <v>0</v>
      </c>
      <c r="N171" s="49">
        <f>Calculations!P141</f>
        <v>0.48567881685548309</v>
      </c>
      <c r="O171" s="49">
        <f>Calculations!T141</f>
        <v>86.526824530296693</v>
      </c>
      <c r="P171" s="49">
        <f>Calculations!O141</f>
        <v>4.6815796310862003E-2</v>
      </c>
      <c r="Q171" s="49">
        <f>Calculations!S141</f>
        <v>8.3405371040537197</v>
      </c>
      <c r="R171" s="49">
        <f>Calculations!N141</f>
        <v>1.8006076666264501E-2</v>
      </c>
      <c r="S171" s="49">
        <f>Calculations!R141</f>
        <v>3.2078990932077929</v>
      </c>
      <c r="T171" s="49">
        <f>Calculations!M141</f>
        <v>1.0803644969861401E-2</v>
      </c>
      <c r="U171" s="49">
        <f>Calculations!Q141</f>
        <v>1.9247392724418062</v>
      </c>
      <c r="V171" s="31">
        <f>Calculations!AA141</f>
        <v>0</v>
      </c>
      <c r="W171" s="31">
        <f>Calculations!AB141</f>
        <v>0</v>
      </c>
      <c r="X171" s="31">
        <f>Calculations!Y141</f>
        <v>0</v>
      </c>
      <c r="Y171" s="31">
        <f>Calculations!Z141</f>
        <v>0</v>
      </c>
      <c r="Z171" s="31">
        <f>Calculations!AC141</f>
        <v>2.2007425517291901E-2</v>
      </c>
      <c r="AA171" s="31">
        <f>Calculations!AD141</f>
        <v>3.920765287700219</v>
      </c>
      <c r="AB171" s="31">
        <f>Calculations!AF141</f>
        <v>0</v>
      </c>
      <c r="AC171" s="31">
        <f>Calculations!AG141</f>
        <v>0</v>
      </c>
      <c r="AD171" s="31" t="s">
        <v>72</v>
      </c>
      <c r="AE171" s="33" t="s">
        <v>62</v>
      </c>
      <c r="AF171" s="21" t="s">
        <v>52</v>
      </c>
      <c r="AG171" s="20" t="s">
        <v>63</v>
      </c>
      <c r="AH171" s="26" t="s">
        <v>73</v>
      </c>
      <c r="AI171" s="26" t="s">
        <v>74</v>
      </c>
      <c r="AJ171" s="26" t="s">
        <v>969</v>
      </c>
      <c r="AK171" s="26" t="s">
        <v>972</v>
      </c>
    </row>
    <row r="172" spans="2:37" ht="51" x14ac:dyDescent="0.2">
      <c r="B172" s="29" t="str">
        <f>Calculations!A142</f>
        <v>25/24/001</v>
      </c>
      <c r="C172" s="20" t="str">
        <f>Calculations!B142</f>
        <v>Barnfield</v>
      </c>
      <c r="D172" s="11" t="str">
        <f>Calculations!C142</f>
        <v>Residential</v>
      </c>
      <c r="E172" s="49">
        <f>Calculations!D142</f>
        <v>0.38258168664360398</v>
      </c>
      <c r="F172" s="49">
        <f>Calculations!H142</f>
        <v>0.38258168664360398</v>
      </c>
      <c r="G172" s="49">
        <f>Calculations!L142</f>
        <v>100</v>
      </c>
      <c r="H172" s="49">
        <f>Calculations!G142</f>
        <v>0</v>
      </c>
      <c r="I172" s="49">
        <f>Calculations!K142</f>
        <v>0</v>
      </c>
      <c r="J172" s="49">
        <f>Calculations!F142</f>
        <v>0</v>
      </c>
      <c r="K172" s="49">
        <f>Calculations!J142</f>
        <v>0</v>
      </c>
      <c r="L172" s="49">
        <f>Calculations!E142</f>
        <v>0</v>
      </c>
      <c r="M172" s="49">
        <f>Calculations!I142</f>
        <v>0</v>
      </c>
      <c r="N172" s="49">
        <f>Calculations!P142</f>
        <v>0.38243455076774824</v>
      </c>
      <c r="O172" s="49">
        <f>Calculations!T142</f>
        <v>99.96154131758199</v>
      </c>
      <c r="P172" s="49">
        <f>Calculations!O142</f>
        <v>1.4713587585574701E-4</v>
      </c>
      <c r="Q172" s="49">
        <f>Calculations!S142</f>
        <v>3.8458682418014492E-2</v>
      </c>
      <c r="R172" s="49">
        <f>Calculations!N142</f>
        <v>0</v>
      </c>
      <c r="S172" s="49">
        <f>Calculations!R142</f>
        <v>0</v>
      </c>
      <c r="T172" s="49">
        <f>Calculations!M142</f>
        <v>0</v>
      </c>
      <c r="U172" s="49">
        <f>Calculations!Q142</f>
        <v>0</v>
      </c>
      <c r="V172" s="31">
        <f>Calculations!AA142</f>
        <v>0</v>
      </c>
      <c r="W172" s="31">
        <f>Calculations!AB142</f>
        <v>0</v>
      </c>
      <c r="X172" s="31">
        <f>Calculations!Y142</f>
        <v>0</v>
      </c>
      <c r="Y172" s="31">
        <f>Calculations!Z142</f>
        <v>0</v>
      </c>
      <c r="Z172" s="31">
        <f>Calculations!AC142</f>
        <v>5.5582404910819599E-5</v>
      </c>
      <c r="AA172" s="31">
        <f>Calculations!AD142</f>
        <v>1.4528245039234639E-2</v>
      </c>
      <c r="AB172" s="31">
        <f>Calculations!AF142</f>
        <v>0</v>
      </c>
      <c r="AC172" s="31">
        <f>Calculations!AG142</f>
        <v>0</v>
      </c>
      <c r="AD172" s="31" t="s">
        <v>72</v>
      </c>
      <c r="AE172" s="33" t="s">
        <v>51</v>
      </c>
      <c r="AF172" s="21" t="s">
        <v>52</v>
      </c>
      <c r="AG172" s="20" t="s">
        <v>63</v>
      </c>
      <c r="AH172" s="26" t="s">
        <v>187</v>
      </c>
      <c r="AI172" s="26" t="s">
        <v>97</v>
      </c>
      <c r="AJ172" s="26" t="s">
        <v>970</v>
      </c>
      <c r="AK172" s="50" t="s">
        <v>971</v>
      </c>
    </row>
    <row r="173" spans="2:37" ht="51" x14ac:dyDescent="0.2">
      <c r="B173" s="29" t="str">
        <f>Calculations!A143</f>
        <v>25/24/002</v>
      </c>
      <c r="C173" s="20" t="str">
        <f>Calculations!B143</f>
        <v>Land North of Park Road,</v>
      </c>
      <c r="D173" s="11" t="str">
        <f>Calculations!C143</f>
        <v>Residential</v>
      </c>
      <c r="E173" s="49">
        <f>Calculations!D143</f>
        <v>1.59851871219999</v>
      </c>
      <c r="F173" s="49">
        <f>Calculations!H143</f>
        <v>1.59851871219999</v>
      </c>
      <c r="G173" s="49">
        <f>Calculations!L143</f>
        <v>100</v>
      </c>
      <c r="H173" s="49">
        <f>Calculations!G143</f>
        <v>0</v>
      </c>
      <c r="I173" s="49">
        <f>Calculations!K143</f>
        <v>0</v>
      </c>
      <c r="J173" s="49">
        <f>Calculations!F143</f>
        <v>0</v>
      </c>
      <c r="K173" s="49">
        <f>Calculations!J143</f>
        <v>0</v>
      </c>
      <c r="L173" s="49">
        <f>Calculations!E143</f>
        <v>0</v>
      </c>
      <c r="M173" s="49">
        <f>Calculations!I143</f>
        <v>0</v>
      </c>
      <c r="N173" s="49">
        <f>Calculations!P143</f>
        <v>1.5906179394803217</v>
      </c>
      <c r="O173" s="49">
        <f>Calculations!T143</f>
        <v>99.505744120518003</v>
      </c>
      <c r="P173" s="49">
        <f>Calculations!O143</f>
        <v>7.9007727196682004E-3</v>
      </c>
      <c r="Q173" s="49">
        <f>Calculations!S143</f>
        <v>0.49425587948198746</v>
      </c>
      <c r="R173" s="49">
        <f>Calculations!N143</f>
        <v>0</v>
      </c>
      <c r="S173" s="49">
        <f>Calculations!R143</f>
        <v>0</v>
      </c>
      <c r="T173" s="49">
        <f>Calculations!M143</f>
        <v>0</v>
      </c>
      <c r="U173" s="49">
        <f>Calculations!Q143</f>
        <v>0</v>
      </c>
      <c r="V173" s="31">
        <f>Calculations!AA143</f>
        <v>0</v>
      </c>
      <c r="W173" s="31">
        <f>Calculations!AB143</f>
        <v>0</v>
      </c>
      <c r="X173" s="31">
        <f>Calculations!Y143</f>
        <v>0</v>
      </c>
      <c r="Y173" s="31">
        <f>Calculations!Z143</f>
        <v>0</v>
      </c>
      <c r="Z173" s="31">
        <f>Calculations!AC143</f>
        <v>0</v>
      </c>
      <c r="AA173" s="31">
        <f>Calculations!AD143</f>
        <v>0</v>
      </c>
      <c r="AB173" s="31">
        <f>Calculations!AF143</f>
        <v>0</v>
      </c>
      <c r="AC173" s="31">
        <f>Calculations!AG143</f>
        <v>0</v>
      </c>
      <c r="AD173" s="31" t="s">
        <v>72</v>
      </c>
      <c r="AE173" s="33" t="s">
        <v>51</v>
      </c>
      <c r="AF173" s="21" t="s">
        <v>52</v>
      </c>
      <c r="AG173" s="20" t="s">
        <v>63</v>
      </c>
      <c r="AH173" s="26" t="s">
        <v>188</v>
      </c>
      <c r="AI173" s="26" t="s">
        <v>97</v>
      </c>
      <c r="AJ173" s="26" t="s">
        <v>189</v>
      </c>
      <c r="AK173" s="50" t="s">
        <v>971</v>
      </c>
    </row>
    <row r="174" spans="2:37" ht="150.6" customHeight="1" x14ac:dyDescent="0.2">
      <c r="B174" s="29" t="str">
        <f>Calculations!A144</f>
        <v>25/24/003</v>
      </c>
      <c r="C174" s="20" t="str">
        <f>Calculations!B144</f>
        <v>Land to the west of Gt Hormead Village Hall and east and west of Hormead COE First &amp; Nursery</v>
      </c>
      <c r="D174" s="11" t="str">
        <f>Calculations!C144</f>
        <v>Mixed use</v>
      </c>
      <c r="E174" s="49">
        <f>Calculations!D144</f>
        <v>7.7233945001699498</v>
      </c>
      <c r="F174" s="49">
        <f>Calculations!H144</f>
        <v>6.8910807864632933</v>
      </c>
      <c r="G174" s="49">
        <f>Calculations!L144</f>
        <v>89.223472740019403</v>
      </c>
      <c r="H174" s="49">
        <f>Calculations!G144</f>
        <v>0.45821087398335802</v>
      </c>
      <c r="I174" s="49">
        <f>Calculations!K144</f>
        <v>5.9327653659705621</v>
      </c>
      <c r="J174" s="49">
        <f>Calculations!F144</f>
        <v>4.3006893870397397E-2</v>
      </c>
      <c r="K174" s="49">
        <f>Calculations!J144</f>
        <v>0.55683927409704437</v>
      </c>
      <c r="L174" s="49">
        <f>Calculations!E144</f>
        <v>0.33109594585290097</v>
      </c>
      <c r="M174" s="49">
        <f>Calculations!I144</f>
        <v>4.2869226199129846</v>
      </c>
      <c r="N174" s="49">
        <f>Calculations!P144</f>
        <v>7.56603367279821</v>
      </c>
      <c r="O174" s="49">
        <f>Calculations!T144</f>
        <v>97.962543187865421</v>
      </c>
      <c r="P174" s="49">
        <f>Calculations!O144</f>
        <v>1.6009444531415201E-2</v>
      </c>
      <c r="Q174" s="49">
        <f>Calculations!S144</f>
        <v>0.20728508081599251</v>
      </c>
      <c r="R174" s="49">
        <f>Calculations!N144</f>
        <v>2.35623187650413E-2</v>
      </c>
      <c r="S174" s="49">
        <f>Calculations!R144</f>
        <v>0.3050772398654869</v>
      </c>
      <c r="T174" s="49">
        <f>Calculations!M144</f>
        <v>0.117789064075283</v>
      </c>
      <c r="U174" s="49">
        <f>Calculations!Q144</f>
        <v>1.5250944914530924</v>
      </c>
      <c r="V174" s="31">
        <f>Calculations!AA144</f>
        <v>0.109</v>
      </c>
      <c r="W174" s="31">
        <f>Calculations!AB144</f>
        <v>1.4112965483972302</v>
      </c>
      <c r="X174" s="31">
        <f>Calculations!Y144</f>
        <v>6.3540395530406303E-3</v>
      </c>
      <c r="Y174" s="31">
        <f>Calculations!Z144</f>
        <v>8.2270037519135045E-2</v>
      </c>
      <c r="Z174" s="31">
        <f>Calculations!AC144</f>
        <v>7.6024404376337697E-3</v>
      </c>
      <c r="AA174" s="31">
        <f>Calculations!AD144</f>
        <v>9.8433926137872177E-2</v>
      </c>
      <c r="AB174" s="31">
        <f>Calculations!AF144</f>
        <v>0</v>
      </c>
      <c r="AC174" s="31">
        <f>Calculations!AG144</f>
        <v>0</v>
      </c>
      <c r="AD174" s="31" t="s">
        <v>50</v>
      </c>
      <c r="AE174" s="33" t="s">
        <v>67</v>
      </c>
      <c r="AF174" s="21" t="s">
        <v>52</v>
      </c>
      <c r="AG174" s="20" t="s">
        <v>53</v>
      </c>
      <c r="AH174" s="26" t="s">
        <v>54</v>
      </c>
      <c r="AI174" s="26" t="s">
        <v>93</v>
      </c>
      <c r="AJ174" s="26" t="s">
        <v>973</v>
      </c>
      <c r="AK174" s="58" t="s">
        <v>959</v>
      </c>
    </row>
    <row r="175" spans="2:37" ht="76.5" x14ac:dyDescent="0.2">
      <c r="B175" s="29" t="str">
        <f>Calculations!A145</f>
        <v>26/24/001</v>
      </c>
      <c r="C175" s="20" t="str">
        <f>Calculations!B145</f>
        <v>Mentley</v>
      </c>
      <c r="D175" s="11" t="str">
        <f>Calculations!C145</f>
        <v>Mixed use</v>
      </c>
      <c r="E175" s="49">
        <f>Calculations!D145</f>
        <v>11.4664979647947</v>
      </c>
      <c r="F175" s="49">
        <f>Calculations!H145</f>
        <v>11.4664979647947</v>
      </c>
      <c r="G175" s="49">
        <f>Calculations!L145</f>
        <v>100</v>
      </c>
      <c r="H175" s="49">
        <f>Calculations!G145</f>
        <v>0</v>
      </c>
      <c r="I175" s="49">
        <f>Calculations!K145</f>
        <v>0</v>
      </c>
      <c r="J175" s="49">
        <f>Calculations!F145</f>
        <v>0</v>
      </c>
      <c r="K175" s="49">
        <f>Calculations!J145</f>
        <v>0</v>
      </c>
      <c r="L175" s="49">
        <f>Calculations!E145</f>
        <v>0</v>
      </c>
      <c r="M175" s="49">
        <f>Calculations!I145</f>
        <v>0</v>
      </c>
      <c r="N175" s="49">
        <f>Calculations!P145</f>
        <v>11.136183324031212</v>
      </c>
      <c r="O175" s="49">
        <f>Calculations!T145</f>
        <v>97.119306681275802</v>
      </c>
      <c r="P175" s="49">
        <f>Calculations!O145</f>
        <v>0.14895147223175101</v>
      </c>
      <c r="Q175" s="49">
        <f>Calculations!S145</f>
        <v>1.2990145089553322</v>
      </c>
      <c r="R175" s="49">
        <f>Calculations!N145</f>
        <v>5.3626787152007402E-2</v>
      </c>
      <c r="S175" s="49">
        <f>Calculations!R145</f>
        <v>0.46768235006587344</v>
      </c>
      <c r="T175" s="49">
        <f>Calculations!M145</f>
        <v>0.12773638137973001</v>
      </c>
      <c r="U175" s="49">
        <f>Calculations!Q145</f>
        <v>1.1139964597030043</v>
      </c>
      <c r="V175" s="31">
        <f>Calculations!AA145</f>
        <v>0</v>
      </c>
      <c r="W175" s="31">
        <f>Calculations!AB145</f>
        <v>0</v>
      </c>
      <c r="X175" s="31">
        <f>Calculations!Y145</f>
        <v>0</v>
      </c>
      <c r="Y175" s="31">
        <f>Calculations!Z145</f>
        <v>0</v>
      </c>
      <c r="Z175" s="31">
        <f>Calculations!AC145</f>
        <v>9.1008176119241405E-2</v>
      </c>
      <c r="AA175" s="31">
        <f>Calculations!AD145</f>
        <v>0.7936876315563961</v>
      </c>
      <c r="AB175" s="31">
        <f>Calculations!AF145</f>
        <v>0</v>
      </c>
      <c r="AC175" s="31">
        <f>Calculations!AG145</f>
        <v>0</v>
      </c>
      <c r="AD175" s="31" t="s">
        <v>77</v>
      </c>
      <c r="AE175" s="33" t="s">
        <v>51</v>
      </c>
      <c r="AF175" s="21" t="s">
        <v>52</v>
      </c>
      <c r="AG175" s="20" t="s">
        <v>63</v>
      </c>
      <c r="AH175" s="26" t="s">
        <v>88</v>
      </c>
      <c r="AI175" s="26" t="s">
        <v>74</v>
      </c>
      <c r="AJ175" s="26" t="s">
        <v>974</v>
      </c>
      <c r="AK175" s="26" t="s">
        <v>975</v>
      </c>
    </row>
    <row r="176" spans="2:37" ht="102" x14ac:dyDescent="0.2">
      <c r="B176" s="29" t="str">
        <f>Calculations!A146</f>
        <v>27/24/001</v>
      </c>
      <c r="C176" s="20" t="str">
        <f>Calculations!B146</f>
        <v>Hare Street Estate (Eric's Wood)</v>
      </c>
      <c r="D176" s="11" t="str">
        <f>Calculations!C146</f>
        <v>Residential</v>
      </c>
      <c r="E176" s="49">
        <f>Calculations!D146</f>
        <v>6.78162650559974</v>
      </c>
      <c r="F176" s="49">
        <f>Calculations!H146</f>
        <v>5.3028564235025595</v>
      </c>
      <c r="G176" s="49">
        <f>Calculations!L146</f>
        <v>78.19446292307417</v>
      </c>
      <c r="H176" s="49">
        <f>Calculations!G146</f>
        <v>0.44324094305049799</v>
      </c>
      <c r="I176" s="49">
        <f>Calculations!K146</f>
        <v>6.5359090873628043</v>
      </c>
      <c r="J176" s="49">
        <f>Calculations!F146</f>
        <v>0.87309819097385999</v>
      </c>
      <c r="K176" s="49">
        <f>Calculations!J146</f>
        <v>12.874465885918715</v>
      </c>
      <c r="L176" s="49">
        <f>Calculations!E146</f>
        <v>0.16243094807282299</v>
      </c>
      <c r="M176" s="49">
        <f>Calculations!I146</f>
        <v>2.3951621036443123</v>
      </c>
      <c r="N176" s="49">
        <f>Calculations!P146</f>
        <v>6.6571867338206312</v>
      </c>
      <c r="O176" s="49">
        <f>Calculations!T146</f>
        <v>98.165045337186356</v>
      </c>
      <c r="P176" s="49">
        <f>Calculations!O146</f>
        <v>5.7218294158106399E-2</v>
      </c>
      <c r="Q176" s="49">
        <f>Calculations!S146</f>
        <v>0.84372523480701833</v>
      </c>
      <c r="R176" s="49">
        <f>Calculations!N146</f>
        <v>4.8015327437373303E-3</v>
      </c>
      <c r="S176" s="49">
        <f>Calculations!R146</f>
        <v>7.0802081768622877E-2</v>
      </c>
      <c r="T176" s="49">
        <f>Calculations!M146</f>
        <v>6.2419944877264703E-2</v>
      </c>
      <c r="U176" s="49">
        <f>Calculations!Q146</f>
        <v>0.92042734623800304</v>
      </c>
      <c r="V176" s="31">
        <f>Calculations!AA146</f>
        <v>8.3000000000000004E-2</v>
      </c>
      <c r="W176" s="31">
        <f>Calculations!AB146</f>
        <v>1.2238951810670353</v>
      </c>
      <c r="X176" s="31">
        <f>Calculations!Y146</f>
        <v>0</v>
      </c>
      <c r="Y176" s="31">
        <f>Calculations!Z146</f>
        <v>0</v>
      </c>
      <c r="Z176" s="31">
        <f>Calculations!AC146</f>
        <v>1.12035791688831E-2</v>
      </c>
      <c r="AA176" s="31">
        <f>Calculations!AD146</f>
        <v>0.16520489825902468</v>
      </c>
      <c r="AB176" s="31">
        <f>Calculations!AF146</f>
        <v>0</v>
      </c>
      <c r="AC176" s="31">
        <f>Calculations!AG146</f>
        <v>0</v>
      </c>
      <c r="AD176" s="31" t="s">
        <v>50</v>
      </c>
      <c r="AE176" s="33" t="s">
        <v>67</v>
      </c>
      <c r="AF176" s="21" t="s">
        <v>52</v>
      </c>
      <c r="AG176" s="20" t="s">
        <v>53</v>
      </c>
      <c r="AH176" s="26" t="s">
        <v>54</v>
      </c>
      <c r="AI176" s="26" t="s">
        <v>93</v>
      </c>
      <c r="AJ176" s="26" t="s">
        <v>976</v>
      </c>
      <c r="AK176" s="26" t="s">
        <v>977</v>
      </c>
    </row>
    <row r="177" spans="2:37" ht="127.5" x14ac:dyDescent="0.2">
      <c r="B177" s="29" t="str">
        <f>Calculations!A147</f>
        <v>27/24/002</v>
      </c>
      <c r="C177" s="20" t="str">
        <f>Calculations!B147</f>
        <v>Land North of Bluebell Cottage</v>
      </c>
      <c r="D177" s="11" t="str">
        <f>Calculations!C147</f>
        <v>Residential</v>
      </c>
      <c r="E177" s="49">
        <f>Calculations!D147</f>
        <v>2.1147417294183302</v>
      </c>
      <c r="F177" s="49">
        <f>Calculations!H147</f>
        <v>1.606159163177256</v>
      </c>
      <c r="G177" s="49">
        <f>Calculations!L147</f>
        <v>75.950606205658872</v>
      </c>
      <c r="H177" s="49">
        <f>Calculations!G147</f>
        <v>0.40474331582906597</v>
      </c>
      <c r="I177" s="49">
        <f>Calculations!K147</f>
        <v>19.139136954581804</v>
      </c>
      <c r="J177" s="49">
        <f>Calculations!F147</f>
        <v>5.1450053699043E-2</v>
      </c>
      <c r="K177" s="49">
        <f>Calculations!J147</f>
        <v>2.4329237458795774</v>
      </c>
      <c r="L177" s="49">
        <f>Calculations!E147</f>
        <v>5.2389196712965297E-2</v>
      </c>
      <c r="M177" s="49">
        <f>Calculations!I147</f>
        <v>2.4773330938797522</v>
      </c>
      <c r="N177" s="49">
        <f>Calculations!P147</f>
        <v>2.0477585711258102</v>
      </c>
      <c r="O177" s="49">
        <f>Calculations!T147</f>
        <v>96.832560810584468</v>
      </c>
      <c r="P177" s="49">
        <f>Calculations!O147</f>
        <v>1.6079985175398898E-2</v>
      </c>
      <c r="Q177" s="49">
        <f>Calculations!S147</f>
        <v>0.7603758393618012</v>
      </c>
      <c r="R177" s="49">
        <f>Calculations!N147</f>
        <v>1.4486787001429101E-2</v>
      </c>
      <c r="S177" s="49">
        <f>Calculations!R147</f>
        <v>0.68503812072662706</v>
      </c>
      <c r="T177" s="49">
        <f>Calculations!M147</f>
        <v>3.6416386115692097E-2</v>
      </c>
      <c r="U177" s="49">
        <f>Calculations!Q147</f>
        <v>1.7220252293271103</v>
      </c>
      <c r="V177" s="31">
        <f>Calculations!AA147</f>
        <v>1.9E-2</v>
      </c>
      <c r="W177" s="31">
        <f>Calculations!AB147</f>
        <v>0.89845486735753965</v>
      </c>
      <c r="X177" s="31">
        <f>Calculations!Y147</f>
        <v>3.0832396890444198E-3</v>
      </c>
      <c r="Y177" s="31">
        <f>Calculations!Z147</f>
        <v>0.14579745820273191</v>
      </c>
      <c r="Z177" s="31">
        <f>Calculations!AC147</f>
        <v>5.6017975219641797E-3</v>
      </c>
      <c r="AA177" s="31">
        <f>Calculations!AD147</f>
        <v>0.26489274997684847</v>
      </c>
      <c r="AB177" s="31">
        <f>Calculations!AF147</f>
        <v>0</v>
      </c>
      <c r="AC177" s="31">
        <f>Calculations!AG147</f>
        <v>0</v>
      </c>
      <c r="AD177" s="31" t="s">
        <v>50</v>
      </c>
      <c r="AE177" s="33" t="s">
        <v>51</v>
      </c>
      <c r="AF177" s="21" t="s">
        <v>52</v>
      </c>
      <c r="AG177" s="20" t="s">
        <v>53</v>
      </c>
      <c r="AH177" s="26" t="s">
        <v>54</v>
      </c>
      <c r="AI177" s="26" t="s">
        <v>93</v>
      </c>
      <c r="AJ177" s="26" t="s">
        <v>978</v>
      </c>
      <c r="AK177" s="26" t="s">
        <v>977</v>
      </c>
    </row>
    <row r="178" spans="2:37" ht="38.25" x14ac:dyDescent="0.2">
      <c r="B178" s="29" t="str">
        <f>Calculations!A148</f>
        <v>27/24/003</v>
      </c>
      <c r="C178" s="20" t="str">
        <f>Calculations!B148</f>
        <v>Land adjacent to Bluebell Cottage</v>
      </c>
      <c r="D178" s="11" t="str">
        <f>Calculations!C148</f>
        <v>Residential</v>
      </c>
      <c r="E178" s="49">
        <f>Calculations!D148</f>
        <v>0.488517065396532</v>
      </c>
      <c r="F178" s="49">
        <f>Calculations!H148</f>
        <v>0.488517065396532</v>
      </c>
      <c r="G178" s="49">
        <f>Calculations!L148</f>
        <v>100</v>
      </c>
      <c r="H178" s="49">
        <f>Calculations!G148</f>
        <v>0</v>
      </c>
      <c r="I178" s="49">
        <f>Calculations!K148</f>
        <v>0</v>
      </c>
      <c r="J178" s="49">
        <f>Calculations!F148</f>
        <v>0</v>
      </c>
      <c r="K178" s="49">
        <f>Calculations!J148</f>
        <v>0</v>
      </c>
      <c r="L178" s="49">
        <f>Calculations!E148</f>
        <v>0</v>
      </c>
      <c r="M178" s="49">
        <f>Calculations!I148</f>
        <v>0</v>
      </c>
      <c r="N178" s="49">
        <f>Calculations!P148</f>
        <v>0.48413472690777815</v>
      </c>
      <c r="O178" s="49">
        <f>Calculations!T148</f>
        <v>99.10293031724558</v>
      </c>
      <c r="P178" s="49">
        <f>Calculations!O148</f>
        <v>4.3823384887538798E-3</v>
      </c>
      <c r="Q178" s="49">
        <f>Calculations!S148</f>
        <v>0.89706968275442156</v>
      </c>
      <c r="R178" s="49">
        <f>Calculations!N148</f>
        <v>0</v>
      </c>
      <c r="S178" s="49">
        <f>Calculations!R148</f>
        <v>0</v>
      </c>
      <c r="T178" s="49">
        <f>Calculations!M148</f>
        <v>0</v>
      </c>
      <c r="U178" s="49">
        <f>Calculations!Q148</f>
        <v>0</v>
      </c>
      <c r="V178" s="31">
        <f>Calculations!AA148</f>
        <v>0</v>
      </c>
      <c r="W178" s="31">
        <f>Calculations!AB148</f>
        <v>0</v>
      </c>
      <c r="X178" s="31">
        <f>Calculations!Y148</f>
        <v>0</v>
      </c>
      <c r="Y178" s="31">
        <f>Calculations!Z148</f>
        <v>0</v>
      </c>
      <c r="Z178" s="31">
        <f>Calculations!AC148</f>
        <v>0</v>
      </c>
      <c r="AA178" s="31">
        <f>Calculations!AD148</f>
        <v>0</v>
      </c>
      <c r="AB178" s="31">
        <f>Calculations!AF148</f>
        <v>0</v>
      </c>
      <c r="AC178" s="31">
        <f>Calculations!AG148</f>
        <v>0</v>
      </c>
      <c r="AD178" s="31" t="s">
        <v>72</v>
      </c>
      <c r="AE178" s="33" t="s">
        <v>62</v>
      </c>
      <c r="AF178" s="21" t="s">
        <v>52</v>
      </c>
      <c r="AG178" s="20" t="s">
        <v>63</v>
      </c>
      <c r="AH178" s="26" t="s">
        <v>149</v>
      </c>
      <c r="AI178" s="26" t="s">
        <v>97</v>
      </c>
      <c r="AJ178" s="26" t="s">
        <v>50</v>
      </c>
      <c r="AK178" s="20" t="s">
        <v>190</v>
      </c>
    </row>
    <row r="179" spans="2:37" ht="63.75" x14ac:dyDescent="0.2">
      <c r="B179" s="29" t="str">
        <f>Calculations!A149</f>
        <v>27/24/004</v>
      </c>
      <c r="C179" s="20" t="str">
        <f>Calculations!B149</f>
        <v>Land at Heatherdown</v>
      </c>
      <c r="D179" s="11" t="str">
        <f>Calculations!C149</f>
        <v>Residential</v>
      </c>
      <c r="E179" s="49">
        <f>Calculations!D149</f>
        <v>0.521549064506031</v>
      </c>
      <c r="F179" s="49">
        <f>Calculations!H149</f>
        <v>0.2935956578769201</v>
      </c>
      <c r="G179" s="49">
        <f>Calculations!L149</f>
        <v>56.293008243623277</v>
      </c>
      <c r="H179" s="49">
        <f>Calculations!G149</f>
        <v>0.167977490253472</v>
      </c>
      <c r="I179" s="49">
        <f>Calculations!K149</f>
        <v>32.20741857001827</v>
      </c>
      <c r="J179" s="49">
        <f>Calculations!F149</f>
        <v>5.5840060207131302E-2</v>
      </c>
      <c r="K179" s="49">
        <f>Calculations!J149</f>
        <v>10.706578538304633</v>
      </c>
      <c r="L179" s="49">
        <f>Calculations!E149</f>
        <v>4.1358561685075901E-3</v>
      </c>
      <c r="M179" s="49">
        <f>Calculations!I149</f>
        <v>0.79299464805381981</v>
      </c>
      <c r="N179" s="49">
        <f>Calculations!P149</f>
        <v>0.521549064506031</v>
      </c>
      <c r="O179" s="49">
        <f>Calculations!T149</f>
        <v>100</v>
      </c>
      <c r="P179" s="49">
        <f>Calculations!O149</f>
        <v>0</v>
      </c>
      <c r="Q179" s="49">
        <f>Calculations!S149</f>
        <v>0</v>
      </c>
      <c r="R179" s="49">
        <f>Calculations!N149</f>
        <v>0</v>
      </c>
      <c r="S179" s="49">
        <f>Calculations!R149</f>
        <v>0</v>
      </c>
      <c r="T179" s="49">
        <f>Calculations!M149</f>
        <v>0</v>
      </c>
      <c r="U179" s="49">
        <f>Calculations!Q149</f>
        <v>0</v>
      </c>
      <c r="V179" s="31">
        <f>Calculations!AA149</f>
        <v>0</v>
      </c>
      <c r="W179" s="31">
        <f>Calculations!AB149</f>
        <v>0</v>
      </c>
      <c r="X179" s="31">
        <f>Calculations!Y149</f>
        <v>5.1171301671920799E-2</v>
      </c>
      <c r="Y179" s="31">
        <f>Calculations!Z149</f>
        <v>9.8114070476544928</v>
      </c>
      <c r="Z179" s="31">
        <f>Calculations!AC149</f>
        <v>0</v>
      </c>
      <c r="AA179" s="31">
        <f>Calculations!AD149</f>
        <v>0</v>
      </c>
      <c r="AB179" s="31">
        <f>Calculations!AF149</f>
        <v>0</v>
      </c>
      <c r="AC179" s="31">
        <f>Calculations!AG149</f>
        <v>0</v>
      </c>
      <c r="AD179" s="31" t="s">
        <v>50</v>
      </c>
      <c r="AE179" s="33" t="s">
        <v>51</v>
      </c>
      <c r="AF179" s="21" t="s">
        <v>52</v>
      </c>
      <c r="AG179" s="20" t="s">
        <v>53</v>
      </c>
      <c r="AH179" s="26" t="s">
        <v>54</v>
      </c>
      <c r="AI179" s="26" t="s">
        <v>961</v>
      </c>
      <c r="AJ179" s="26" t="s">
        <v>191</v>
      </c>
      <c r="AK179" s="26" t="s">
        <v>979</v>
      </c>
    </row>
    <row r="180" spans="2:37" ht="102" x14ac:dyDescent="0.2">
      <c r="B180" s="29" t="str">
        <f>Calculations!A150</f>
        <v>27/24/005</v>
      </c>
      <c r="C180" s="20" t="str">
        <f>Calculations!B150</f>
        <v>(Former) Livery Yard</v>
      </c>
      <c r="D180" s="11" t="str">
        <f>Calculations!C150</f>
        <v>Residential</v>
      </c>
      <c r="E180" s="49">
        <f>Calculations!D150</f>
        <v>3.0705398911376398</v>
      </c>
      <c r="F180" s="49">
        <f>Calculations!H150</f>
        <v>3.0705398911376398</v>
      </c>
      <c r="G180" s="49">
        <f>Calculations!L150</f>
        <v>100</v>
      </c>
      <c r="H180" s="49">
        <f>Calculations!G150</f>
        <v>0</v>
      </c>
      <c r="I180" s="49">
        <f>Calculations!K150</f>
        <v>0</v>
      </c>
      <c r="J180" s="49">
        <f>Calculations!F150</f>
        <v>0</v>
      </c>
      <c r="K180" s="49">
        <f>Calculations!J150</f>
        <v>0</v>
      </c>
      <c r="L180" s="49">
        <f>Calculations!E150</f>
        <v>0</v>
      </c>
      <c r="M180" s="49">
        <f>Calculations!I150</f>
        <v>0</v>
      </c>
      <c r="N180" s="49">
        <f>Calculations!P150</f>
        <v>2.9600150283822715</v>
      </c>
      <c r="O180" s="49">
        <f>Calculations!T150</f>
        <v>96.400474617692765</v>
      </c>
      <c r="P180" s="49">
        <f>Calculations!O150</f>
        <v>7.7314130960927499E-2</v>
      </c>
      <c r="Q180" s="49">
        <f>Calculations!S150</f>
        <v>2.5179327969024525</v>
      </c>
      <c r="R180" s="49">
        <f>Calculations!N150</f>
        <v>2.4007761566259399E-3</v>
      </c>
      <c r="S180" s="49">
        <f>Calculations!R150</f>
        <v>7.8187427675347629E-2</v>
      </c>
      <c r="T180" s="49">
        <f>Calculations!M150</f>
        <v>3.08099556378147E-2</v>
      </c>
      <c r="U180" s="49">
        <f>Calculations!Q150</f>
        <v>1.0034051577294301</v>
      </c>
      <c r="V180" s="31">
        <f>Calculations!AA150</f>
        <v>0</v>
      </c>
      <c r="W180" s="31">
        <f>Calculations!AB150</f>
        <v>0</v>
      </c>
      <c r="X180" s="31">
        <f>Calculations!Y150</f>
        <v>0</v>
      </c>
      <c r="Y180" s="31">
        <f>Calculations!Z150</f>
        <v>0</v>
      </c>
      <c r="Z180" s="31">
        <f>Calculations!AC150</f>
        <v>5.4661232334571597E-3</v>
      </c>
      <c r="AA180" s="31">
        <f>Calculations!AD150</f>
        <v>0.17801831037055676</v>
      </c>
      <c r="AB180" s="31">
        <f>Calculations!AF150</f>
        <v>0</v>
      </c>
      <c r="AC180" s="31">
        <f>Calculations!AG150</f>
        <v>0</v>
      </c>
      <c r="AD180" s="31" t="s">
        <v>72</v>
      </c>
      <c r="AE180" s="33" t="s">
        <v>62</v>
      </c>
      <c r="AF180" s="21" t="s">
        <v>52</v>
      </c>
      <c r="AG180" s="20" t="s">
        <v>63</v>
      </c>
      <c r="AH180" s="26" t="s">
        <v>73</v>
      </c>
      <c r="AI180" s="26" t="s">
        <v>74</v>
      </c>
      <c r="AJ180" s="26" t="s">
        <v>980</v>
      </c>
      <c r="AK180" s="26" t="s">
        <v>959</v>
      </c>
    </row>
    <row r="181" spans="2:37" ht="38.25" x14ac:dyDescent="0.2">
      <c r="B181" s="29" t="str">
        <f>Calculations!A151</f>
        <v>27/24/006</v>
      </c>
      <c r="C181" s="20" t="str">
        <f>Calculations!B151</f>
        <v>LAND ADJACENT HOWE ENGINEERING</v>
      </c>
      <c r="D181" s="11" t="str">
        <f>Calculations!C151</f>
        <v>Employment</v>
      </c>
      <c r="E181" s="49">
        <f>Calculations!D151</f>
        <v>0.34963159826940299</v>
      </c>
      <c r="F181" s="49">
        <f>Calculations!H151</f>
        <v>0.34963159826940299</v>
      </c>
      <c r="G181" s="49">
        <f>Calculations!L151</f>
        <v>100</v>
      </c>
      <c r="H181" s="49">
        <f>Calculations!G151</f>
        <v>0</v>
      </c>
      <c r="I181" s="49">
        <f>Calculations!K151</f>
        <v>0</v>
      </c>
      <c r="J181" s="49">
        <f>Calculations!F151</f>
        <v>0</v>
      </c>
      <c r="K181" s="49">
        <f>Calculations!J151</f>
        <v>0</v>
      </c>
      <c r="L181" s="49">
        <f>Calculations!E151</f>
        <v>0</v>
      </c>
      <c r="M181" s="49">
        <f>Calculations!I151</f>
        <v>0</v>
      </c>
      <c r="N181" s="49">
        <f>Calculations!P151</f>
        <v>0.34963159826940299</v>
      </c>
      <c r="O181" s="49">
        <f>Calculations!T151</f>
        <v>100</v>
      </c>
      <c r="P181" s="49">
        <f>Calculations!O151</f>
        <v>0</v>
      </c>
      <c r="Q181" s="49">
        <f>Calculations!S151</f>
        <v>0</v>
      </c>
      <c r="R181" s="49">
        <f>Calculations!N151</f>
        <v>0</v>
      </c>
      <c r="S181" s="49">
        <f>Calculations!R151</f>
        <v>0</v>
      </c>
      <c r="T181" s="49">
        <f>Calculations!M151</f>
        <v>0</v>
      </c>
      <c r="U181" s="49">
        <f>Calculations!Q151</f>
        <v>0</v>
      </c>
      <c r="V181" s="31">
        <f>Calculations!AA151</f>
        <v>0</v>
      </c>
      <c r="W181" s="31">
        <f>Calculations!AB151</f>
        <v>0</v>
      </c>
      <c r="X181" s="31">
        <f>Calculations!Y151</f>
        <v>0</v>
      </c>
      <c r="Y181" s="31">
        <f>Calculations!Z151</f>
        <v>0</v>
      </c>
      <c r="Z181" s="31">
        <f>Calculations!AC151</f>
        <v>0</v>
      </c>
      <c r="AA181" s="31">
        <f>Calculations!AD151</f>
        <v>0</v>
      </c>
      <c r="AB181" s="31">
        <f>Calculations!AF151</f>
        <v>0</v>
      </c>
      <c r="AC181" s="31">
        <f>Calculations!AG151</f>
        <v>0</v>
      </c>
      <c r="AD181" s="31" t="s">
        <v>72</v>
      </c>
      <c r="AE181" s="33" t="s">
        <v>62</v>
      </c>
      <c r="AF181" s="21" t="s">
        <v>79</v>
      </c>
      <c r="AG181" s="20" t="s">
        <v>110</v>
      </c>
      <c r="AH181" s="26" t="s">
        <v>111</v>
      </c>
      <c r="AI181" s="26" t="s">
        <v>112</v>
      </c>
      <c r="AJ181" s="26" t="s">
        <v>113</v>
      </c>
      <c r="AK181" s="26" t="s">
        <v>114</v>
      </c>
    </row>
    <row r="182" spans="2:37" ht="114.75" x14ac:dyDescent="0.2">
      <c r="B182" s="29" t="str">
        <f>Calculations!A152</f>
        <v>27/24/007</v>
      </c>
      <c r="C182" s="20" t="str">
        <f>Calculations!B152</f>
        <v>LAND ADJACENT THE CHIMNEYS</v>
      </c>
      <c r="D182" s="11" t="str">
        <f>Calculations!C152</f>
        <v>Residential</v>
      </c>
      <c r="E182" s="49">
        <f>Calculations!D152</f>
        <v>2.0334999341316502</v>
      </c>
      <c r="F182" s="49">
        <f>Calculations!H152</f>
        <v>1.993012819664318</v>
      </c>
      <c r="G182" s="49">
        <f>Calculations!L152</f>
        <v>98.008993568784092</v>
      </c>
      <c r="H182" s="49">
        <f>Calculations!G152</f>
        <v>4.0282658980271599E-2</v>
      </c>
      <c r="I182" s="49">
        <f>Calculations!K152</f>
        <v>1.9809520671301712</v>
      </c>
      <c r="J182" s="49">
        <f>Calculations!F152</f>
        <v>2.04455487060477E-4</v>
      </c>
      <c r="K182" s="49">
        <f>Calculations!J152</f>
        <v>1.0054364085720222E-2</v>
      </c>
      <c r="L182" s="49">
        <f>Calculations!E152</f>
        <v>0</v>
      </c>
      <c r="M182" s="49">
        <f>Calculations!I152</f>
        <v>0</v>
      </c>
      <c r="N182" s="49">
        <f>Calculations!P152</f>
        <v>2.0067528639412182</v>
      </c>
      <c r="O182" s="49">
        <f>Calculations!T152</f>
        <v>98.684678089165828</v>
      </c>
      <c r="P182" s="49">
        <f>Calculations!O152</f>
        <v>2.6747070190431901E-2</v>
      </c>
      <c r="Q182" s="49">
        <f>Calculations!S152</f>
        <v>1.3153219108341647</v>
      </c>
      <c r="R182" s="49">
        <f>Calculations!N152</f>
        <v>0</v>
      </c>
      <c r="S182" s="49">
        <f>Calculations!R152</f>
        <v>0</v>
      </c>
      <c r="T182" s="49">
        <f>Calculations!M152</f>
        <v>0</v>
      </c>
      <c r="U182" s="49">
        <f>Calculations!Q152</f>
        <v>0</v>
      </c>
      <c r="V182" s="31">
        <f>Calculations!AA152</f>
        <v>2.4E-2</v>
      </c>
      <c r="W182" s="31">
        <f>Calculations!AB152</f>
        <v>1.1802311668256107</v>
      </c>
      <c r="X182" s="31">
        <f>Calculations!Y152</f>
        <v>0</v>
      </c>
      <c r="Y182" s="31">
        <f>Calculations!Z152</f>
        <v>0</v>
      </c>
      <c r="Z182" s="31">
        <f>Calculations!AC152</f>
        <v>6.4574759193579603E-3</v>
      </c>
      <c r="AA182" s="31">
        <f>Calculations!AD152</f>
        <v>0.31755476412717198</v>
      </c>
      <c r="AB182" s="31">
        <f>Calculations!AF152</f>
        <v>0</v>
      </c>
      <c r="AC182" s="31">
        <f>Calculations!AG152</f>
        <v>0</v>
      </c>
      <c r="AD182" s="31" t="s">
        <v>50</v>
      </c>
      <c r="AE182" s="33" t="s">
        <v>51</v>
      </c>
      <c r="AF182" s="21" t="s">
        <v>52</v>
      </c>
      <c r="AG182" s="20" t="s">
        <v>63</v>
      </c>
      <c r="AH182" s="26" t="s">
        <v>192</v>
      </c>
      <c r="AI182" s="26" t="s">
        <v>134</v>
      </c>
      <c r="AJ182" s="26" t="s">
        <v>926</v>
      </c>
      <c r="AK182" s="59" t="s">
        <v>99</v>
      </c>
    </row>
    <row r="183" spans="2:37" ht="51" x14ac:dyDescent="0.2">
      <c r="B183" s="29" t="str">
        <f>Calculations!A153</f>
        <v>27/24/009</v>
      </c>
      <c r="C183" s="20" t="str">
        <f>Calculations!B153</f>
        <v>Rowney Close</v>
      </c>
      <c r="D183" s="11" t="str">
        <f>Calculations!C153</f>
        <v>Unknown</v>
      </c>
      <c r="E183" s="49">
        <f>Calculations!D153</f>
        <v>1.4049342114388901</v>
      </c>
      <c r="F183" s="49">
        <f>Calculations!H153</f>
        <v>1.4049342114388901</v>
      </c>
      <c r="G183" s="49">
        <f>Calculations!L153</f>
        <v>100</v>
      </c>
      <c r="H183" s="49">
        <f>Calculations!G153</f>
        <v>0</v>
      </c>
      <c r="I183" s="49">
        <f>Calculations!K153</f>
        <v>0</v>
      </c>
      <c r="J183" s="49">
        <f>Calculations!F153</f>
        <v>0</v>
      </c>
      <c r="K183" s="49">
        <f>Calculations!J153</f>
        <v>0</v>
      </c>
      <c r="L183" s="49">
        <f>Calculations!E153</f>
        <v>0</v>
      </c>
      <c r="M183" s="49">
        <f>Calculations!I153</f>
        <v>0</v>
      </c>
      <c r="N183" s="49">
        <f>Calculations!P153</f>
        <v>1.4043891360768337</v>
      </c>
      <c r="O183" s="49">
        <f>Calculations!T153</f>
        <v>99.9612027839013</v>
      </c>
      <c r="P183" s="49">
        <f>Calculations!O153</f>
        <v>5.4507536205637697E-4</v>
      </c>
      <c r="Q183" s="49">
        <f>Calculations!S153</f>
        <v>3.8797216098690322E-2</v>
      </c>
      <c r="R183" s="49">
        <f>Calculations!N153</f>
        <v>0</v>
      </c>
      <c r="S183" s="49">
        <f>Calculations!R153</f>
        <v>0</v>
      </c>
      <c r="T183" s="49">
        <f>Calculations!M153</f>
        <v>0</v>
      </c>
      <c r="U183" s="49">
        <f>Calculations!Q153</f>
        <v>0</v>
      </c>
      <c r="V183" s="31">
        <f>Calculations!AA153</f>
        <v>0</v>
      </c>
      <c r="W183" s="31">
        <f>Calculations!AB153</f>
        <v>0</v>
      </c>
      <c r="X183" s="31">
        <f>Calculations!Y153</f>
        <v>0</v>
      </c>
      <c r="Y183" s="31">
        <f>Calculations!Z153</f>
        <v>0</v>
      </c>
      <c r="Z183" s="31">
        <f>Calculations!AC153</f>
        <v>1.9708213891135501E-6</v>
      </c>
      <c r="AA183" s="31">
        <f>Calculations!AD153</f>
        <v>1.402785534772547E-4</v>
      </c>
      <c r="AB183" s="31">
        <f>Calculations!AF153</f>
        <v>0</v>
      </c>
      <c r="AC183" s="31">
        <f>Calculations!AG153</f>
        <v>0</v>
      </c>
      <c r="AD183" s="31" t="s">
        <v>72</v>
      </c>
      <c r="AE183" s="33" t="s">
        <v>58</v>
      </c>
      <c r="AF183" s="21" t="s">
        <v>52</v>
      </c>
      <c r="AG183" s="20" t="s">
        <v>63</v>
      </c>
      <c r="AH183" s="26" t="s">
        <v>149</v>
      </c>
      <c r="AI183" s="26" t="s">
        <v>97</v>
      </c>
      <c r="AJ183" s="26" t="s">
        <v>193</v>
      </c>
      <c r="AK183" s="26" t="s">
        <v>99</v>
      </c>
    </row>
    <row r="184" spans="2:37" ht="38.25" x14ac:dyDescent="0.2">
      <c r="B184" s="29" t="str">
        <f>Calculations!A154</f>
        <v>27/24/010</v>
      </c>
      <c r="C184" s="20" t="str">
        <f>Calculations!B154</f>
        <v>Land to the west of the Beehive Public House</v>
      </c>
      <c r="D184" s="11" t="str">
        <f>Calculations!C154</f>
        <v>Mixed use</v>
      </c>
      <c r="E184" s="49">
        <f>Calculations!D154</f>
        <v>5.2801505588930997</v>
      </c>
      <c r="F184" s="49">
        <f>Calculations!H154</f>
        <v>5.2801505588930997</v>
      </c>
      <c r="G184" s="49">
        <f>Calculations!L154</f>
        <v>100</v>
      </c>
      <c r="H184" s="49">
        <f>Calculations!G154</f>
        <v>0</v>
      </c>
      <c r="I184" s="49">
        <f>Calculations!K154</f>
        <v>0</v>
      </c>
      <c r="J184" s="49">
        <f>Calculations!F154</f>
        <v>0</v>
      </c>
      <c r="K184" s="49">
        <f>Calculations!J154</f>
        <v>0</v>
      </c>
      <c r="L184" s="49">
        <f>Calculations!E154</f>
        <v>0</v>
      </c>
      <c r="M184" s="49">
        <f>Calculations!I154</f>
        <v>0</v>
      </c>
      <c r="N184" s="49">
        <f>Calculations!P154</f>
        <v>5.2486070189465739</v>
      </c>
      <c r="O184" s="49">
        <f>Calculations!T154</f>
        <v>99.402601505493081</v>
      </c>
      <c r="P184" s="49">
        <f>Calculations!O154</f>
        <v>3.15435399465262E-2</v>
      </c>
      <c r="Q184" s="49">
        <f>Calculations!S154</f>
        <v>0.59739849450692195</v>
      </c>
      <c r="R184" s="49">
        <f>Calculations!N154</f>
        <v>0</v>
      </c>
      <c r="S184" s="49">
        <f>Calculations!R154</f>
        <v>0</v>
      </c>
      <c r="T184" s="49">
        <f>Calculations!M154</f>
        <v>0</v>
      </c>
      <c r="U184" s="49">
        <f>Calculations!Q154</f>
        <v>0</v>
      </c>
      <c r="V184" s="31">
        <f>Calculations!AA154</f>
        <v>0</v>
      </c>
      <c r="W184" s="31">
        <f>Calculations!AB154</f>
        <v>0</v>
      </c>
      <c r="X184" s="31">
        <f>Calculations!Y154</f>
        <v>0</v>
      </c>
      <c r="Y184" s="31">
        <f>Calculations!Z154</f>
        <v>0</v>
      </c>
      <c r="Z184" s="31">
        <f>Calculations!AC154</f>
        <v>0</v>
      </c>
      <c r="AA184" s="31">
        <f>Calculations!AD154</f>
        <v>0</v>
      </c>
      <c r="AB184" s="31">
        <f>Calculations!AF154</f>
        <v>0</v>
      </c>
      <c r="AC184" s="31">
        <f>Calculations!AG154</f>
        <v>0</v>
      </c>
      <c r="AD184" s="31" t="s">
        <v>72</v>
      </c>
      <c r="AE184" s="33" t="s">
        <v>62</v>
      </c>
      <c r="AF184" s="21" t="s">
        <v>52</v>
      </c>
      <c r="AG184" s="20" t="s">
        <v>63</v>
      </c>
      <c r="AH184" s="26" t="s">
        <v>149</v>
      </c>
      <c r="AI184" s="26" t="s">
        <v>97</v>
      </c>
      <c r="AJ184" s="26" t="s">
        <v>194</v>
      </c>
      <c r="AK184" s="26" t="s">
        <v>99</v>
      </c>
    </row>
    <row r="185" spans="2:37" ht="38.25" x14ac:dyDescent="0.2">
      <c r="B185" s="29" t="str">
        <f>Calculations!A155</f>
        <v>27/24/011</v>
      </c>
      <c r="C185" s="20" t="str">
        <f>Calculations!B155</f>
        <v>Kemps Close</v>
      </c>
      <c r="D185" s="11" t="str">
        <f>Calculations!C155</f>
        <v>Residential</v>
      </c>
      <c r="E185" s="49">
        <f>Calculations!D155</f>
        <v>1.3795705366878701</v>
      </c>
      <c r="F185" s="49">
        <f>Calculations!H155</f>
        <v>1.3795705366878701</v>
      </c>
      <c r="G185" s="49">
        <f>Calculations!L155</f>
        <v>100</v>
      </c>
      <c r="H185" s="49">
        <f>Calculations!G155</f>
        <v>0</v>
      </c>
      <c r="I185" s="49">
        <f>Calculations!K155</f>
        <v>0</v>
      </c>
      <c r="J185" s="49">
        <f>Calculations!F155</f>
        <v>0</v>
      </c>
      <c r="K185" s="49">
        <f>Calculations!J155</f>
        <v>0</v>
      </c>
      <c r="L185" s="49">
        <f>Calculations!E155</f>
        <v>0</v>
      </c>
      <c r="M185" s="49">
        <f>Calculations!I155</f>
        <v>0</v>
      </c>
      <c r="N185" s="49">
        <f>Calculations!P155</f>
        <v>1.3795705366878701</v>
      </c>
      <c r="O185" s="49">
        <f>Calculations!T155</f>
        <v>100</v>
      </c>
      <c r="P185" s="49">
        <f>Calculations!O155</f>
        <v>0</v>
      </c>
      <c r="Q185" s="49">
        <f>Calculations!S155</f>
        <v>0</v>
      </c>
      <c r="R185" s="49">
        <f>Calculations!N155</f>
        <v>0</v>
      </c>
      <c r="S185" s="49">
        <f>Calculations!R155</f>
        <v>0</v>
      </c>
      <c r="T185" s="49">
        <f>Calculations!M155</f>
        <v>0</v>
      </c>
      <c r="U185" s="49">
        <f>Calculations!Q155</f>
        <v>0</v>
      </c>
      <c r="V185" s="31">
        <f>Calculations!AA155</f>
        <v>0</v>
      </c>
      <c r="W185" s="31">
        <f>Calculations!AB155</f>
        <v>0</v>
      </c>
      <c r="X185" s="31">
        <f>Calculations!Y155</f>
        <v>0</v>
      </c>
      <c r="Y185" s="31">
        <f>Calculations!Z155</f>
        <v>0</v>
      </c>
      <c r="Z185" s="31">
        <f>Calculations!AC155</f>
        <v>0</v>
      </c>
      <c r="AA185" s="31">
        <f>Calculations!AD155</f>
        <v>0</v>
      </c>
      <c r="AB185" s="31">
        <f>Calculations!AF155</f>
        <v>0</v>
      </c>
      <c r="AC185" s="31">
        <f>Calculations!AG155</f>
        <v>0</v>
      </c>
      <c r="AD185" s="31" t="s">
        <v>72</v>
      </c>
      <c r="AE185" s="33" t="s">
        <v>62</v>
      </c>
      <c r="AF185" s="21" t="s">
        <v>52</v>
      </c>
      <c r="AG185" s="20" t="s">
        <v>117</v>
      </c>
      <c r="AH185" s="26" t="s">
        <v>165</v>
      </c>
      <c r="AI185" s="26" t="s">
        <v>119</v>
      </c>
      <c r="AJ185" s="26" t="s">
        <v>113</v>
      </c>
      <c r="AK185" s="26" t="s">
        <v>172</v>
      </c>
    </row>
    <row r="186" spans="2:37" ht="63.75" x14ac:dyDescent="0.2">
      <c r="B186" s="29" t="str">
        <f>Calculations!A156</f>
        <v>27/24/012</v>
      </c>
      <c r="C186" s="20" t="str">
        <f>Calculations!B156</f>
        <v>Silkmead Farm</v>
      </c>
      <c r="D186" s="11" t="str">
        <f>Calculations!C156</f>
        <v>Residential</v>
      </c>
      <c r="E186" s="49">
        <f>Calculations!D156</f>
        <v>5.63694161668848</v>
      </c>
      <c r="F186" s="49">
        <f>Calculations!H156</f>
        <v>5.63694161668848</v>
      </c>
      <c r="G186" s="49">
        <f>Calculations!L156</f>
        <v>100</v>
      </c>
      <c r="H186" s="49">
        <f>Calculations!G156</f>
        <v>0</v>
      </c>
      <c r="I186" s="49">
        <f>Calculations!K156</f>
        <v>0</v>
      </c>
      <c r="J186" s="49">
        <f>Calculations!F156</f>
        <v>0</v>
      </c>
      <c r="K186" s="49">
        <f>Calculations!J156</f>
        <v>0</v>
      </c>
      <c r="L186" s="49">
        <f>Calculations!E156</f>
        <v>0</v>
      </c>
      <c r="M186" s="49">
        <f>Calculations!I156</f>
        <v>0</v>
      </c>
      <c r="N186" s="49">
        <f>Calculations!P156</f>
        <v>5.5997296103595735</v>
      </c>
      <c r="O186" s="49">
        <f>Calculations!T156</f>
        <v>99.339854679020661</v>
      </c>
      <c r="P186" s="49">
        <f>Calculations!O156</f>
        <v>2.2807357540912902E-2</v>
      </c>
      <c r="Q186" s="49">
        <f>Calculations!S156</f>
        <v>0.40460517585263694</v>
      </c>
      <c r="R186" s="49">
        <f>Calculations!N156</f>
        <v>4.8015499354340102E-3</v>
      </c>
      <c r="S186" s="49">
        <f>Calculations!R156</f>
        <v>8.5180054397206342E-2</v>
      </c>
      <c r="T186" s="49">
        <f>Calculations!M156</f>
        <v>9.6030988525599194E-3</v>
      </c>
      <c r="U186" s="49">
        <f>Calculations!Q156</f>
        <v>0.17036009072950853</v>
      </c>
      <c r="V186" s="31">
        <f>Calculations!AA156</f>
        <v>0</v>
      </c>
      <c r="W186" s="31">
        <f>Calculations!AB156</f>
        <v>0</v>
      </c>
      <c r="X186" s="31">
        <f>Calculations!Y156</f>
        <v>0</v>
      </c>
      <c r="Y186" s="31">
        <f>Calculations!Z156</f>
        <v>0</v>
      </c>
      <c r="Z186" s="31">
        <f>Calculations!AC156</f>
        <v>7.2023245436954302E-3</v>
      </c>
      <c r="AA186" s="31">
        <f>Calculations!AD156</f>
        <v>0.12777007521902564</v>
      </c>
      <c r="AB186" s="31">
        <f>Calculations!AF156</f>
        <v>0</v>
      </c>
      <c r="AC186" s="31">
        <f>Calculations!AG156</f>
        <v>0</v>
      </c>
      <c r="AD186" s="31" t="s">
        <v>72</v>
      </c>
      <c r="AE186" s="33" t="s">
        <v>51</v>
      </c>
      <c r="AF186" s="21" t="s">
        <v>52</v>
      </c>
      <c r="AG186" s="20" t="s">
        <v>63</v>
      </c>
      <c r="AH186" s="26" t="s">
        <v>88</v>
      </c>
      <c r="AI186" s="26" t="s">
        <v>74</v>
      </c>
      <c r="AJ186" s="26" t="s">
        <v>196</v>
      </c>
      <c r="AK186" s="26" t="s">
        <v>99</v>
      </c>
    </row>
    <row r="187" spans="2:37" ht="89.25" x14ac:dyDescent="0.2">
      <c r="B187" s="29" t="str">
        <f>Calculations!A157</f>
        <v>29/24/001</v>
      </c>
      <c r="C187" s="20" t="str">
        <f>Calculations!B157</f>
        <v>Barclay Grange</v>
      </c>
      <c r="D187" s="11" t="str">
        <f>Calculations!C157</f>
        <v>Residential</v>
      </c>
      <c r="E187" s="49">
        <f>Calculations!D157</f>
        <v>5.4572897924781598</v>
      </c>
      <c r="F187" s="49">
        <f>Calculations!H157</f>
        <v>5.4572897924781598</v>
      </c>
      <c r="G187" s="49">
        <f>Calculations!L157</f>
        <v>100</v>
      </c>
      <c r="H187" s="49">
        <f>Calculations!G157</f>
        <v>0</v>
      </c>
      <c r="I187" s="49">
        <f>Calculations!K157</f>
        <v>0</v>
      </c>
      <c r="J187" s="49">
        <f>Calculations!F157</f>
        <v>0</v>
      </c>
      <c r="K187" s="49">
        <f>Calculations!J157</f>
        <v>0</v>
      </c>
      <c r="L187" s="49">
        <f>Calculations!E157</f>
        <v>0</v>
      </c>
      <c r="M187" s="49">
        <f>Calculations!I157</f>
        <v>0</v>
      </c>
      <c r="N187" s="49">
        <f>Calculations!P157</f>
        <v>5.1843474621426289</v>
      </c>
      <c r="O187" s="49">
        <f>Calculations!T157</f>
        <v>94.998573637930491</v>
      </c>
      <c r="P187" s="49">
        <f>Calculations!O157</f>
        <v>0.23298243638406599</v>
      </c>
      <c r="Q187" s="49">
        <f>Calculations!S157</f>
        <v>4.2691967119867478</v>
      </c>
      <c r="R187" s="49">
        <f>Calculations!N157</f>
        <v>7.7195784550902298E-3</v>
      </c>
      <c r="S187" s="49">
        <f>Calculations!R157</f>
        <v>0.14145443523505399</v>
      </c>
      <c r="T187" s="49">
        <f>Calculations!M157</f>
        <v>3.2240315496375002E-2</v>
      </c>
      <c r="U187" s="49">
        <f>Calculations!Q157</f>
        <v>0.59077521484771012</v>
      </c>
      <c r="V187" s="31">
        <f>Calculations!AA157</f>
        <v>0</v>
      </c>
      <c r="W187" s="31">
        <f>Calculations!AB157</f>
        <v>0</v>
      </c>
      <c r="X187" s="31">
        <f>Calculations!Y157</f>
        <v>0</v>
      </c>
      <c r="Y187" s="31">
        <f>Calculations!Z157</f>
        <v>0</v>
      </c>
      <c r="Z187" s="31">
        <f>Calculations!AC157</f>
        <v>2.9274205493563799E-2</v>
      </c>
      <c r="AA187" s="31">
        <f>Calculations!AD157</f>
        <v>0.53642387717640994</v>
      </c>
      <c r="AB187" s="31">
        <f>Calculations!AF157</f>
        <v>0</v>
      </c>
      <c r="AC187" s="31">
        <f>Calculations!AG157</f>
        <v>0</v>
      </c>
      <c r="AD187" s="31" t="s">
        <v>72</v>
      </c>
      <c r="AE187" s="33" t="s">
        <v>58</v>
      </c>
      <c r="AF187" s="21" t="s">
        <v>52</v>
      </c>
      <c r="AG187" s="20" t="s">
        <v>63</v>
      </c>
      <c r="AH187" s="26" t="s">
        <v>73</v>
      </c>
      <c r="AI187" s="26" t="s">
        <v>74</v>
      </c>
      <c r="AJ187" s="26" t="s">
        <v>981</v>
      </c>
      <c r="AK187" s="26" t="s">
        <v>99</v>
      </c>
    </row>
    <row r="188" spans="2:37" ht="51" x14ac:dyDescent="0.2">
      <c r="B188" s="29" t="str">
        <f>Calculations!A158</f>
        <v>29/24/002</v>
      </c>
      <c r="C188" s="20" t="str">
        <f>Calculations!B158</f>
        <v>The Roundings</v>
      </c>
      <c r="D188" s="11" t="str">
        <f>Calculations!C158</f>
        <v>Residential</v>
      </c>
      <c r="E188" s="49">
        <f>Calculations!D158</f>
        <v>2.9897803847454401</v>
      </c>
      <c r="F188" s="49">
        <f>Calculations!H158</f>
        <v>2.9897803847454401</v>
      </c>
      <c r="G188" s="49">
        <f>Calculations!L158</f>
        <v>100</v>
      </c>
      <c r="H188" s="49">
        <f>Calculations!G158</f>
        <v>0</v>
      </c>
      <c r="I188" s="49">
        <f>Calculations!K158</f>
        <v>0</v>
      </c>
      <c r="J188" s="49">
        <f>Calculations!F158</f>
        <v>0</v>
      </c>
      <c r="K188" s="49">
        <f>Calculations!J158</f>
        <v>0</v>
      </c>
      <c r="L188" s="49">
        <f>Calculations!E158</f>
        <v>0</v>
      </c>
      <c r="M188" s="49">
        <f>Calculations!I158</f>
        <v>0</v>
      </c>
      <c r="N188" s="49">
        <f>Calculations!P158</f>
        <v>2.7824588653231035</v>
      </c>
      <c r="O188" s="49">
        <f>Calculations!T158</f>
        <v>93.065660592325131</v>
      </c>
      <c r="P188" s="49">
        <f>Calculations!O158</f>
        <v>0.108603744679645</v>
      </c>
      <c r="Q188" s="49">
        <f>Calculations!S158</f>
        <v>3.6324990702918094</v>
      </c>
      <c r="R188" s="49">
        <f>Calculations!N158</f>
        <v>2.5203149119712099E-2</v>
      </c>
      <c r="S188" s="49">
        <f>Calculations!R158</f>
        <v>0.84297660284027787</v>
      </c>
      <c r="T188" s="49">
        <f>Calculations!M158</f>
        <v>7.3514625622979599E-2</v>
      </c>
      <c r="U188" s="49">
        <f>Calculations!Q158</f>
        <v>2.4588637345427924</v>
      </c>
      <c r="V188" s="31">
        <f>Calculations!AA158</f>
        <v>0</v>
      </c>
      <c r="W188" s="31">
        <f>Calculations!AB158</f>
        <v>0</v>
      </c>
      <c r="X188" s="31">
        <f>Calculations!Y158</f>
        <v>0</v>
      </c>
      <c r="Y188" s="31">
        <f>Calculations!Z158</f>
        <v>0</v>
      </c>
      <c r="Z188" s="31">
        <f>Calculations!AC158</f>
        <v>5.6346783054471598E-2</v>
      </c>
      <c r="AA188" s="31">
        <f>Calculations!AD158</f>
        <v>1.8846462215742026</v>
      </c>
      <c r="AB188" s="31">
        <f>Calculations!AF158</f>
        <v>0</v>
      </c>
      <c r="AC188" s="31">
        <f>Calculations!AG158</f>
        <v>0</v>
      </c>
      <c r="AD188" s="31" t="s">
        <v>72</v>
      </c>
      <c r="AE188" s="33" t="s">
        <v>78</v>
      </c>
      <c r="AF188" s="21" t="s">
        <v>52</v>
      </c>
      <c r="AG188" s="20" t="s">
        <v>63</v>
      </c>
      <c r="AH188" s="26" t="s">
        <v>73</v>
      </c>
      <c r="AI188" s="26" t="s">
        <v>74</v>
      </c>
      <c r="AJ188" s="26" t="s">
        <v>984</v>
      </c>
      <c r="AK188" s="50" t="s">
        <v>966</v>
      </c>
    </row>
    <row r="189" spans="2:37" ht="25.5" x14ac:dyDescent="0.2">
      <c r="B189" s="29" t="str">
        <f>Calculations!A159</f>
        <v>29/24/003</v>
      </c>
      <c r="C189" s="20" t="str">
        <f>Calculations!B159</f>
        <v>South of Hailey Lane field</v>
      </c>
      <c r="D189" s="11" t="str">
        <f>Calculations!C159</f>
        <v>Renewable energy</v>
      </c>
      <c r="E189" s="49">
        <f>Calculations!D159</f>
        <v>6.6731436619214897</v>
      </c>
      <c r="F189" s="49">
        <f>Calculations!H159</f>
        <v>6.6731436619214897</v>
      </c>
      <c r="G189" s="49">
        <f>Calculations!L159</f>
        <v>100</v>
      </c>
      <c r="H189" s="49">
        <f>Calculations!G159</f>
        <v>0</v>
      </c>
      <c r="I189" s="49">
        <f>Calculations!K159</f>
        <v>0</v>
      </c>
      <c r="J189" s="49">
        <f>Calculations!F159</f>
        <v>0</v>
      </c>
      <c r="K189" s="49">
        <f>Calculations!J159</f>
        <v>0</v>
      </c>
      <c r="L189" s="49">
        <f>Calculations!E159</f>
        <v>0</v>
      </c>
      <c r="M189" s="49">
        <f>Calculations!I159</f>
        <v>0</v>
      </c>
      <c r="N189" s="49">
        <f>Calculations!P159</f>
        <v>6.5128648185404519</v>
      </c>
      <c r="O189" s="49">
        <f>Calculations!T159</f>
        <v>97.598150864102834</v>
      </c>
      <c r="P189" s="49">
        <f>Calculations!O159</f>
        <v>0.120346900659352</v>
      </c>
      <c r="Q189" s="49">
        <f>Calculations!S159</f>
        <v>1.8034513679973565</v>
      </c>
      <c r="R189" s="49">
        <f>Calculations!N159</f>
        <v>5.74250434030782E-3</v>
      </c>
      <c r="S189" s="49">
        <f>Calculations!R159</f>
        <v>8.6053959441573027E-2</v>
      </c>
      <c r="T189" s="49">
        <f>Calculations!M159</f>
        <v>3.4189438381378202E-2</v>
      </c>
      <c r="U189" s="49">
        <f>Calculations!Q159</f>
        <v>0.51234380845823979</v>
      </c>
      <c r="V189" s="31">
        <f>Calculations!AA159</f>
        <v>0</v>
      </c>
      <c r="W189" s="31">
        <f>Calculations!AB159</f>
        <v>0</v>
      </c>
      <c r="X189" s="31">
        <f>Calculations!Y159</f>
        <v>0</v>
      </c>
      <c r="Y189" s="31">
        <f>Calculations!Z159</f>
        <v>0</v>
      </c>
      <c r="Z189" s="31">
        <f>Calculations!AC159</f>
        <v>2.6505769349130601E-2</v>
      </c>
      <c r="AA189" s="31">
        <f>Calculations!AD159</f>
        <v>0.39720064023765422</v>
      </c>
      <c r="AB189" s="31">
        <f>Calculations!AF159</f>
        <v>0</v>
      </c>
      <c r="AC189" s="31">
        <f>Calculations!AG159</f>
        <v>0</v>
      </c>
      <c r="AD189" s="31" t="s">
        <v>77</v>
      </c>
      <c r="AE189" s="33" t="s">
        <v>58</v>
      </c>
      <c r="AF189" s="21" t="s">
        <v>197</v>
      </c>
      <c r="AG189" s="20" t="s">
        <v>117</v>
      </c>
      <c r="AH189" s="26" t="s">
        <v>165</v>
      </c>
      <c r="AI189" s="26" t="s">
        <v>119</v>
      </c>
      <c r="AJ189" s="26" t="s">
        <v>198</v>
      </c>
      <c r="AK189" s="26" t="s">
        <v>983</v>
      </c>
    </row>
    <row r="190" spans="2:37" ht="38.25" x14ac:dyDescent="0.2">
      <c r="B190" s="29" t="str">
        <f>Calculations!A160</f>
        <v>29/24/004</v>
      </c>
      <c r="C190" s="20" t="str">
        <f>Calculations!B160</f>
        <v>Land adjacent to College Farm, Hertford Heath, title number HD503974</v>
      </c>
      <c r="D190" s="11" t="str">
        <f>Calculations!C160</f>
        <v>Residential</v>
      </c>
      <c r="E190" s="49">
        <f>Calculations!D160</f>
        <v>0.63296502982955405</v>
      </c>
      <c r="F190" s="49">
        <f>Calculations!H160</f>
        <v>0.63296502982955405</v>
      </c>
      <c r="G190" s="49">
        <f>Calculations!L160</f>
        <v>100</v>
      </c>
      <c r="H190" s="49">
        <f>Calculations!G160</f>
        <v>0</v>
      </c>
      <c r="I190" s="49">
        <f>Calculations!K160</f>
        <v>0</v>
      </c>
      <c r="J190" s="49">
        <f>Calculations!F160</f>
        <v>0</v>
      </c>
      <c r="K190" s="49">
        <f>Calculations!J160</f>
        <v>0</v>
      </c>
      <c r="L190" s="49">
        <f>Calculations!E160</f>
        <v>0</v>
      </c>
      <c r="M190" s="49">
        <f>Calculations!I160</f>
        <v>0</v>
      </c>
      <c r="N190" s="49">
        <f>Calculations!P160</f>
        <v>0.61176356261394094</v>
      </c>
      <c r="O190" s="49">
        <f>Calculations!T160</f>
        <v>96.650452044511482</v>
      </c>
      <c r="P190" s="49">
        <f>Calculations!O160</f>
        <v>4.4374878848553604E-3</v>
      </c>
      <c r="Q190" s="49">
        <f>Calculations!S160</f>
        <v>0.70106367267245318</v>
      </c>
      <c r="R190" s="49">
        <f>Calculations!N160</f>
        <v>4.0013588417437797E-3</v>
      </c>
      <c r="S190" s="49">
        <f>Calculations!R160</f>
        <v>0.63216112315419271</v>
      </c>
      <c r="T190" s="49">
        <f>Calculations!M160</f>
        <v>1.2762620489014E-2</v>
      </c>
      <c r="U190" s="49">
        <f>Calculations!Q160</f>
        <v>2.0163231596618756</v>
      </c>
      <c r="V190" s="31">
        <f>Calculations!AA160</f>
        <v>0</v>
      </c>
      <c r="W190" s="31">
        <f>Calculations!AB160</f>
        <v>0</v>
      </c>
      <c r="X190" s="31">
        <f>Calculations!Y160</f>
        <v>0</v>
      </c>
      <c r="Y190" s="31">
        <f>Calculations!Z160</f>
        <v>0</v>
      </c>
      <c r="Z190" s="31">
        <f>Calculations!AC160</f>
        <v>2.0006788544997098E-3</v>
      </c>
      <c r="AA190" s="31">
        <f>Calculations!AD160</f>
        <v>0.31608047209787499</v>
      </c>
      <c r="AB190" s="31">
        <f>Calculations!AF160</f>
        <v>0</v>
      </c>
      <c r="AC190" s="31">
        <f>Calculations!AG160</f>
        <v>0</v>
      </c>
      <c r="AD190" s="31" t="s">
        <v>72</v>
      </c>
      <c r="AE190" s="33" t="s">
        <v>58</v>
      </c>
      <c r="AF190" s="21" t="s">
        <v>52</v>
      </c>
      <c r="AG190" s="20" t="s">
        <v>63</v>
      </c>
      <c r="AH190" s="26" t="s">
        <v>73</v>
      </c>
      <c r="AI190" s="26" t="s">
        <v>74</v>
      </c>
      <c r="AJ190" s="26" t="s">
        <v>199</v>
      </c>
      <c r="AK190" s="26" t="s">
        <v>977</v>
      </c>
    </row>
    <row r="191" spans="2:37" ht="76.5" x14ac:dyDescent="0.2">
      <c r="B191" s="29" t="str">
        <f>Calculations!A161</f>
        <v>29/24/005</v>
      </c>
      <c r="C191" s="20" t="str">
        <f>Calculations!B161</f>
        <v>Land Adjacent Priors Close, London Rd, Hertford Heath, Herts</v>
      </c>
      <c r="D191" s="11" t="str">
        <f>Calculations!C161</f>
        <v>Residential</v>
      </c>
      <c r="E191" s="49">
        <f>Calculations!D161</f>
        <v>1.9377357995709299</v>
      </c>
      <c r="F191" s="49">
        <f>Calculations!H161</f>
        <v>1.9377357995709299</v>
      </c>
      <c r="G191" s="49">
        <f>Calculations!L161</f>
        <v>100</v>
      </c>
      <c r="H191" s="49">
        <f>Calculations!G161</f>
        <v>0</v>
      </c>
      <c r="I191" s="49">
        <f>Calculations!K161</f>
        <v>0</v>
      </c>
      <c r="J191" s="49">
        <f>Calculations!F161</f>
        <v>0</v>
      </c>
      <c r="K191" s="49">
        <f>Calculations!J161</f>
        <v>0</v>
      </c>
      <c r="L191" s="49">
        <f>Calculations!E161</f>
        <v>0</v>
      </c>
      <c r="M191" s="49">
        <f>Calculations!I161</f>
        <v>0</v>
      </c>
      <c r="N191" s="49">
        <f>Calculations!P161</f>
        <v>1.2189284527029169</v>
      </c>
      <c r="O191" s="49">
        <f>Calculations!T161</f>
        <v>62.904780567754514</v>
      </c>
      <c r="P191" s="49">
        <f>Calculations!O161</f>
        <v>0.39557052534350901</v>
      </c>
      <c r="Q191" s="49">
        <f>Calculations!S161</f>
        <v>20.414058791250056</v>
      </c>
      <c r="R191" s="49">
        <f>Calculations!N161</f>
        <v>0.17677818083709201</v>
      </c>
      <c r="S191" s="49">
        <f>Calculations!R161</f>
        <v>9.1229248526159115</v>
      </c>
      <c r="T191" s="49">
        <f>Calculations!M161</f>
        <v>0.14645864068741199</v>
      </c>
      <c r="U191" s="49">
        <f>Calculations!Q161</f>
        <v>7.5582357883795162</v>
      </c>
      <c r="V191" s="31">
        <f>Calculations!AA161</f>
        <v>0</v>
      </c>
      <c r="W191" s="31">
        <f>Calculations!AB161</f>
        <v>0</v>
      </c>
      <c r="X191" s="31">
        <f>Calculations!Y161</f>
        <v>0</v>
      </c>
      <c r="Y191" s="31">
        <f>Calculations!Z161</f>
        <v>0</v>
      </c>
      <c r="Z191" s="31">
        <f>Calculations!AC161</f>
        <v>0.218570244820881</v>
      </c>
      <c r="AA191" s="31">
        <f>Calculations!AD161</f>
        <v>11.279672123995372</v>
      </c>
      <c r="AB191" s="31">
        <f>Calculations!AF161</f>
        <v>0</v>
      </c>
      <c r="AC191" s="31">
        <f>Calculations!AG161</f>
        <v>0</v>
      </c>
      <c r="AD191" s="31" t="s">
        <v>77</v>
      </c>
      <c r="AE191" s="33" t="s">
        <v>58</v>
      </c>
      <c r="AF191" s="21" t="s">
        <v>52</v>
      </c>
      <c r="AG191" s="20" t="s">
        <v>63</v>
      </c>
      <c r="AH191" s="26" t="s">
        <v>73</v>
      </c>
      <c r="AI191" s="26" t="s">
        <v>74</v>
      </c>
      <c r="AJ191" s="26" t="s">
        <v>982</v>
      </c>
      <c r="AK191" s="26" t="s">
        <v>968</v>
      </c>
    </row>
    <row r="192" spans="2:37" ht="63.75" x14ac:dyDescent="0.2">
      <c r="B192" s="29" t="str">
        <f>Calculations!A162</f>
        <v>29/24/006</v>
      </c>
      <c r="C192" s="20" t="str">
        <f>Calculations!B162</f>
        <v>Land at Amwell Place Farm</v>
      </c>
      <c r="D192" s="11" t="str">
        <f>Calculations!C162</f>
        <v>Residential</v>
      </c>
      <c r="E192" s="49">
        <f>Calculations!D162</f>
        <v>2.6780966501464598</v>
      </c>
      <c r="F192" s="49">
        <f>Calculations!H162</f>
        <v>2.6780966501464598</v>
      </c>
      <c r="G192" s="49">
        <f>Calculations!L162</f>
        <v>100</v>
      </c>
      <c r="H192" s="49">
        <f>Calculations!G162</f>
        <v>0</v>
      </c>
      <c r="I192" s="49">
        <f>Calculations!K162</f>
        <v>0</v>
      </c>
      <c r="J192" s="49">
        <f>Calculations!F162</f>
        <v>0</v>
      </c>
      <c r="K192" s="49">
        <f>Calculations!J162</f>
        <v>0</v>
      </c>
      <c r="L192" s="49">
        <f>Calculations!E162</f>
        <v>0</v>
      </c>
      <c r="M192" s="49">
        <f>Calculations!I162</f>
        <v>0</v>
      </c>
      <c r="N192" s="49">
        <f>Calculations!P162</f>
        <v>2.6322266978785871</v>
      </c>
      <c r="O192" s="49">
        <f>Calculations!T162</f>
        <v>98.287218190375455</v>
      </c>
      <c r="P192" s="49">
        <f>Calculations!O162</f>
        <v>8.9797807031776703E-3</v>
      </c>
      <c r="Q192" s="49">
        <f>Calculations!S162</f>
        <v>0.33530457919383094</v>
      </c>
      <c r="R192" s="49">
        <f>Calculations!N162</f>
        <v>1.9043820014328201E-2</v>
      </c>
      <c r="S192" s="49">
        <f>Calculations!R162</f>
        <v>0.71109532261603525</v>
      </c>
      <c r="T192" s="49">
        <f>Calculations!M162</f>
        <v>1.78463515503667E-2</v>
      </c>
      <c r="U192" s="49">
        <f>Calculations!Q162</f>
        <v>0.66638190781466822</v>
      </c>
      <c r="V192" s="31">
        <f>Calculations!AA162</f>
        <v>0</v>
      </c>
      <c r="W192" s="31">
        <f>Calculations!AB162</f>
        <v>0</v>
      </c>
      <c r="X192" s="31">
        <f>Calculations!Y162</f>
        <v>0</v>
      </c>
      <c r="Y192" s="31">
        <f>Calculations!Z162</f>
        <v>0</v>
      </c>
      <c r="Z192" s="31">
        <f>Calculations!AC162</f>
        <v>6.1788047280278901E-3</v>
      </c>
      <c r="AA192" s="31">
        <f>Calculations!AD162</f>
        <v>0.23071627111329174</v>
      </c>
      <c r="AB192" s="31">
        <f>Calculations!AF162</f>
        <v>0</v>
      </c>
      <c r="AC192" s="31">
        <f>Calculations!AG162</f>
        <v>0</v>
      </c>
      <c r="AD192" s="31" t="s">
        <v>72</v>
      </c>
      <c r="AE192" s="33" t="s">
        <v>78</v>
      </c>
      <c r="AF192" s="21" t="s">
        <v>52</v>
      </c>
      <c r="AG192" s="20" t="s">
        <v>63</v>
      </c>
      <c r="AH192" s="26" t="s">
        <v>73</v>
      </c>
      <c r="AI192" s="26" t="s">
        <v>74</v>
      </c>
      <c r="AJ192" s="26" t="s">
        <v>200</v>
      </c>
      <c r="AK192" s="26" t="s">
        <v>144</v>
      </c>
    </row>
    <row r="193" spans="2:37" ht="38.25" x14ac:dyDescent="0.2">
      <c r="B193" s="29" t="str">
        <f>Calculations!A163</f>
        <v>30/24/001</v>
      </c>
      <c r="C193" s="20" t="str">
        <f>Calculations!B163</f>
        <v>Land at St Marys Lane</v>
      </c>
      <c r="D193" s="11" t="str">
        <f>Calculations!C163</f>
        <v>Residential</v>
      </c>
      <c r="E193" s="49">
        <f>Calculations!D163</f>
        <v>1.61146658443063</v>
      </c>
      <c r="F193" s="49">
        <f>Calculations!H163</f>
        <v>1.61146658443063</v>
      </c>
      <c r="G193" s="49">
        <f>Calculations!L163</f>
        <v>100</v>
      </c>
      <c r="H193" s="49">
        <f>Calculations!G163</f>
        <v>0</v>
      </c>
      <c r="I193" s="49">
        <f>Calculations!K163</f>
        <v>0</v>
      </c>
      <c r="J193" s="49">
        <f>Calculations!F163</f>
        <v>0</v>
      </c>
      <c r="K193" s="49">
        <f>Calculations!J163</f>
        <v>0</v>
      </c>
      <c r="L193" s="49">
        <f>Calculations!E163</f>
        <v>0</v>
      </c>
      <c r="M193" s="49">
        <f>Calculations!I163</f>
        <v>0</v>
      </c>
      <c r="N193" s="49">
        <f>Calculations!P163</f>
        <v>1.61146658443063</v>
      </c>
      <c r="O193" s="49">
        <f>Calculations!T163</f>
        <v>100</v>
      </c>
      <c r="P193" s="49">
        <f>Calculations!O163</f>
        <v>0</v>
      </c>
      <c r="Q193" s="49">
        <f>Calculations!S163</f>
        <v>0</v>
      </c>
      <c r="R193" s="49">
        <f>Calculations!N163</f>
        <v>0</v>
      </c>
      <c r="S193" s="49">
        <f>Calculations!R163</f>
        <v>0</v>
      </c>
      <c r="T193" s="49">
        <f>Calculations!M163</f>
        <v>0</v>
      </c>
      <c r="U193" s="49">
        <f>Calculations!Q163</f>
        <v>0</v>
      </c>
      <c r="V193" s="31">
        <f>Calculations!AA163</f>
        <v>0</v>
      </c>
      <c r="W193" s="31">
        <f>Calculations!AB163</f>
        <v>0</v>
      </c>
      <c r="X193" s="31">
        <f>Calculations!Y163</f>
        <v>0</v>
      </c>
      <c r="Y193" s="31">
        <f>Calculations!Z163</f>
        <v>0</v>
      </c>
      <c r="Z193" s="31">
        <f>Calculations!AC163</f>
        <v>0</v>
      </c>
      <c r="AA193" s="31">
        <f>Calculations!AD163</f>
        <v>0</v>
      </c>
      <c r="AB193" s="31">
        <f>Calculations!AF163</f>
        <v>0</v>
      </c>
      <c r="AC193" s="31">
        <f>Calculations!AG163</f>
        <v>0</v>
      </c>
      <c r="AD193" s="31" t="s">
        <v>72</v>
      </c>
      <c r="AE193" s="33" t="s">
        <v>62</v>
      </c>
      <c r="AF193" s="21" t="s">
        <v>52</v>
      </c>
      <c r="AG193" s="20" t="s">
        <v>117</v>
      </c>
      <c r="AH193" s="26" t="s">
        <v>165</v>
      </c>
      <c r="AI193" s="26" t="s">
        <v>119</v>
      </c>
      <c r="AJ193" s="26" t="s">
        <v>113</v>
      </c>
      <c r="AK193" s="26" t="s">
        <v>201</v>
      </c>
    </row>
    <row r="194" spans="2:37" ht="38.25" x14ac:dyDescent="0.2">
      <c r="B194" s="29" t="str">
        <f>Calculations!A164</f>
        <v>30/24/002</v>
      </c>
      <c r="C194" s="20" t="str">
        <f>Calculations!B164</f>
        <v>Terrace Wood Nursey</v>
      </c>
      <c r="D194" s="11" t="str">
        <f>Calculations!C164</f>
        <v>Residential</v>
      </c>
      <c r="E194" s="49">
        <f>Calculations!D164</f>
        <v>0.921860107778532</v>
      </c>
      <c r="F194" s="49">
        <f>Calculations!H164</f>
        <v>0.921860107778532</v>
      </c>
      <c r="G194" s="49">
        <f>Calculations!L164</f>
        <v>100</v>
      </c>
      <c r="H194" s="49">
        <f>Calculations!G164</f>
        <v>0</v>
      </c>
      <c r="I194" s="49">
        <f>Calculations!K164</f>
        <v>0</v>
      </c>
      <c r="J194" s="49">
        <f>Calculations!F164</f>
        <v>0</v>
      </c>
      <c r="K194" s="49">
        <f>Calculations!J164</f>
        <v>0</v>
      </c>
      <c r="L194" s="49">
        <f>Calculations!E164</f>
        <v>0</v>
      </c>
      <c r="M194" s="49">
        <f>Calculations!I164</f>
        <v>0</v>
      </c>
      <c r="N194" s="49">
        <f>Calculations!P164</f>
        <v>0.74654607332599876</v>
      </c>
      <c r="O194" s="49">
        <f>Calculations!T164</f>
        <v>80.982577185707797</v>
      </c>
      <c r="P194" s="49">
        <f>Calculations!O164</f>
        <v>7.7518289992290101E-2</v>
      </c>
      <c r="Q194" s="49">
        <f>Calculations!S164</f>
        <v>8.4088994998483138</v>
      </c>
      <c r="R194" s="49">
        <f>Calculations!N164</f>
        <v>7.5382897348371405E-2</v>
      </c>
      <c r="S194" s="49">
        <f>Calculations!R164</f>
        <v>8.1772599456577648</v>
      </c>
      <c r="T194" s="49">
        <f>Calculations!M164</f>
        <v>2.24128471118718E-2</v>
      </c>
      <c r="U194" s="49">
        <f>Calculations!Q164</f>
        <v>2.4312633687861314</v>
      </c>
      <c r="V194" s="31">
        <f>Calculations!AA164</f>
        <v>0</v>
      </c>
      <c r="W194" s="31">
        <f>Calculations!AB164</f>
        <v>0</v>
      </c>
      <c r="X194" s="31">
        <f>Calculations!Y164</f>
        <v>0</v>
      </c>
      <c r="Y194" s="31">
        <f>Calculations!Z164</f>
        <v>0</v>
      </c>
      <c r="Z194" s="31">
        <f>Calculations!AC164</f>
        <v>4.22090257817812E-2</v>
      </c>
      <c r="AA194" s="31">
        <f>Calculations!AD164</f>
        <v>4.5786801517526472</v>
      </c>
      <c r="AB194" s="31">
        <f>Calculations!AF164</f>
        <v>0</v>
      </c>
      <c r="AC194" s="31">
        <f>Calculations!AG164</f>
        <v>0</v>
      </c>
      <c r="AD194" s="31" t="s">
        <v>72</v>
      </c>
      <c r="AE194" s="33" t="s">
        <v>62</v>
      </c>
      <c r="AF194" s="21" t="s">
        <v>52</v>
      </c>
      <c r="AG194" s="20" t="s">
        <v>63</v>
      </c>
      <c r="AH194" s="26" t="s">
        <v>73</v>
      </c>
      <c r="AI194" s="26" t="s">
        <v>74</v>
      </c>
      <c r="AJ194" s="26"/>
      <c r="AK194" s="26"/>
    </row>
    <row r="195" spans="2:37" ht="51" x14ac:dyDescent="0.2">
      <c r="B195" s="29" t="str">
        <f>Calculations!A165</f>
        <v>31/24/001</v>
      </c>
      <c r="C195" s="20" t="str">
        <f>Calculations!B165</f>
        <v>Land to the east of Canterbury Park (T8)</v>
      </c>
      <c r="D195" s="11" t="str">
        <f>Calculations!C165</f>
        <v>Residential</v>
      </c>
      <c r="E195" s="49">
        <f>Calculations!D165</f>
        <v>0.83367185056507498</v>
      </c>
      <c r="F195" s="49">
        <f>Calculations!H165</f>
        <v>0.83367185056507498</v>
      </c>
      <c r="G195" s="49">
        <f>Calculations!L165</f>
        <v>100</v>
      </c>
      <c r="H195" s="49">
        <f>Calculations!G165</f>
        <v>0</v>
      </c>
      <c r="I195" s="49">
        <f>Calculations!K165</f>
        <v>0</v>
      </c>
      <c r="J195" s="49">
        <f>Calculations!F165</f>
        <v>0</v>
      </c>
      <c r="K195" s="49">
        <f>Calculations!J165</f>
        <v>0</v>
      </c>
      <c r="L195" s="49">
        <f>Calculations!E165</f>
        <v>0</v>
      </c>
      <c r="M195" s="49">
        <f>Calculations!I165</f>
        <v>0</v>
      </c>
      <c r="N195" s="49">
        <f>Calculations!P165</f>
        <v>0.82348896907667424</v>
      </c>
      <c r="O195" s="49">
        <f>Calculations!T165</f>
        <v>98.778550399476885</v>
      </c>
      <c r="P195" s="49">
        <f>Calculations!O165</f>
        <v>1.01828814884007E-2</v>
      </c>
      <c r="Q195" s="49">
        <f>Calculations!S165</f>
        <v>1.2214496005231068</v>
      </c>
      <c r="R195" s="49">
        <f>Calculations!N165</f>
        <v>0</v>
      </c>
      <c r="S195" s="49">
        <f>Calculations!R165</f>
        <v>0</v>
      </c>
      <c r="T195" s="49">
        <f>Calculations!M165</f>
        <v>0</v>
      </c>
      <c r="U195" s="49">
        <f>Calculations!Q165</f>
        <v>0</v>
      </c>
      <c r="V195" s="31">
        <f>Calculations!AA165</f>
        <v>0</v>
      </c>
      <c r="W195" s="31">
        <f>Calculations!AB165</f>
        <v>0</v>
      </c>
      <c r="X195" s="31">
        <f>Calculations!Y165</f>
        <v>0</v>
      </c>
      <c r="Y195" s="31">
        <f>Calculations!Z165</f>
        <v>0</v>
      </c>
      <c r="Z195" s="31">
        <f>Calculations!AC165</f>
        <v>9.6032635006296895E-3</v>
      </c>
      <c r="AA195" s="31">
        <f>Calculations!AD165</f>
        <v>1.1519236848551928</v>
      </c>
      <c r="AB195" s="31">
        <f>Calculations!AF165</f>
        <v>0</v>
      </c>
      <c r="AC195" s="31">
        <f>Calculations!AG165</f>
        <v>0</v>
      </c>
      <c r="AD195" s="31" t="s">
        <v>72</v>
      </c>
      <c r="AE195" s="33" t="s">
        <v>58</v>
      </c>
      <c r="AF195" s="21" t="s">
        <v>52</v>
      </c>
      <c r="AG195" s="20" t="s">
        <v>63</v>
      </c>
      <c r="AH195" s="26" t="s">
        <v>96</v>
      </c>
      <c r="AI195" s="26" t="s">
        <v>97</v>
      </c>
      <c r="AJ195" s="26" t="s">
        <v>202</v>
      </c>
      <c r="AK195" s="26" t="s">
        <v>144</v>
      </c>
    </row>
    <row r="196" spans="2:37" ht="102" x14ac:dyDescent="0.2">
      <c r="B196" s="29" t="str">
        <f>Calculations!A166</f>
        <v>31/24/002</v>
      </c>
      <c r="C196" s="20" t="str">
        <f>Calculations!B166</f>
        <v>Land west of High Road, High Cross</v>
      </c>
      <c r="D196" s="11" t="str">
        <f>Calculations!C166</f>
        <v>Residential</v>
      </c>
      <c r="E196" s="49">
        <f>Calculations!D166</f>
        <v>2.1771571093062798</v>
      </c>
      <c r="F196" s="49">
        <f>Calculations!H166</f>
        <v>2.1771571093062798</v>
      </c>
      <c r="G196" s="49">
        <f>Calculations!L166</f>
        <v>100</v>
      </c>
      <c r="H196" s="49">
        <f>Calculations!G166</f>
        <v>0</v>
      </c>
      <c r="I196" s="49">
        <f>Calculations!K166</f>
        <v>0</v>
      </c>
      <c r="J196" s="49">
        <f>Calculations!F166</f>
        <v>0</v>
      </c>
      <c r="K196" s="49">
        <f>Calculations!J166</f>
        <v>0</v>
      </c>
      <c r="L196" s="49">
        <f>Calculations!E166</f>
        <v>0</v>
      </c>
      <c r="M196" s="49">
        <f>Calculations!I166</f>
        <v>0</v>
      </c>
      <c r="N196" s="49">
        <f>Calculations!P166</f>
        <v>1.6078514008397491</v>
      </c>
      <c r="O196" s="49">
        <f>Calculations!T166</f>
        <v>73.850958847525163</v>
      </c>
      <c r="P196" s="49">
        <f>Calculations!O166</f>
        <v>0.199554019423891</v>
      </c>
      <c r="Q196" s="49">
        <f>Calculations!S166</f>
        <v>9.1658070320646754</v>
      </c>
      <c r="R196" s="49">
        <f>Calculations!N166</f>
        <v>4.5518004715890799E-2</v>
      </c>
      <c r="S196" s="49">
        <f>Calculations!R166</f>
        <v>2.0907083150464261</v>
      </c>
      <c r="T196" s="49">
        <f>Calculations!M166</f>
        <v>0.32423368432674898</v>
      </c>
      <c r="U196" s="49">
        <f>Calculations!Q166</f>
        <v>14.892525805363741</v>
      </c>
      <c r="V196" s="31">
        <f>Calculations!AA166</f>
        <v>0</v>
      </c>
      <c r="W196" s="31">
        <f>Calculations!AB166</f>
        <v>0</v>
      </c>
      <c r="X196" s="31">
        <f>Calculations!Y166</f>
        <v>0</v>
      </c>
      <c r="Y196" s="31">
        <f>Calculations!Z166</f>
        <v>0</v>
      </c>
      <c r="Z196" s="31">
        <f>Calculations!AC166</f>
        <v>0.118613271757036</v>
      </c>
      <c r="AA196" s="31">
        <f>Calculations!AD166</f>
        <v>5.4480804922172306</v>
      </c>
      <c r="AB196" s="31">
        <f>Calculations!AF166</f>
        <v>0</v>
      </c>
      <c r="AC196" s="31">
        <f>Calculations!AG166</f>
        <v>0</v>
      </c>
      <c r="AD196" s="31" t="s">
        <v>72</v>
      </c>
      <c r="AE196" s="33" t="s">
        <v>58</v>
      </c>
      <c r="AF196" s="21" t="s">
        <v>52</v>
      </c>
      <c r="AG196" s="20" t="s">
        <v>63</v>
      </c>
      <c r="AH196" s="26" t="s">
        <v>73</v>
      </c>
      <c r="AI196" s="26" t="s">
        <v>74</v>
      </c>
      <c r="AJ196" s="26" t="s">
        <v>1042</v>
      </c>
      <c r="AK196" s="26" t="s">
        <v>1041</v>
      </c>
    </row>
    <row r="197" spans="2:37" ht="63.75" x14ac:dyDescent="0.2">
      <c r="B197" s="29" t="str">
        <f>Calculations!A167</f>
        <v>31/24/003</v>
      </c>
      <c r="C197" s="20" t="str">
        <f>Calculations!B167</f>
        <v>Land to the East of High Road</v>
      </c>
      <c r="D197" s="11" t="str">
        <f>Calculations!C167</f>
        <v>Residential</v>
      </c>
      <c r="E197" s="49">
        <f>Calculations!D167</f>
        <v>13.3731120305318</v>
      </c>
      <c r="F197" s="49">
        <f>Calculations!H167</f>
        <v>13.3731120305318</v>
      </c>
      <c r="G197" s="49">
        <f>Calculations!L167</f>
        <v>100</v>
      </c>
      <c r="H197" s="49">
        <f>Calculations!G167</f>
        <v>0</v>
      </c>
      <c r="I197" s="49">
        <f>Calculations!K167</f>
        <v>0</v>
      </c>
      <c r="J197" s="49">
        <f>Calculations!F167</f>
        <v>0</v>
      </c>
      <c r="K197" s="49">
        <f>Calculations!J167</f>
        <v>0</v>
      </c>
      <c r="L197" s="49">
        <f>Calculations!E167</f>
        <v>0</v>
      </c>
      <c r="M197" s="49">
        <f>Calculations!I167</f>
        <v>0</v>
      </c>
      <c r="N197" s="49">
        <f>Calculations!P167</f>
        <v>12.922024901225249</v>
      </c>
      <c r="O197" s="49">
        <f>Calculations!T167</f>
        <v>96.626909815182245</v>
      </c>
      <c r="P197" s="49">
        <f>Calculations!O167</f>
        <v>0.262716853855816</v>
      </c>
      <c r="Q197" s="49">
        <f>Calculations!S167</f>
        <v>1.964515463984853</v>
      </c>
      <c r="R197" s="49">
        <f>Calculations!N167</f>
        <v>7.5629308774089896E-2</v>
      </c>
      <c r="S197" s="49">
        <f>Calculations!R167</f>
        <v>0.56553260453829002</v>
      </c>
      <c r="T197" s="49">
        <f>Calculations!M167</f>
        <v>0.112740966676645</v>
      </c>
      <c r="U197" s="49">
        <f>Calculations!Q167</f>
        <v>0.84304211629461467</v>
      </c>
      <c r="V197" s="31">
        <f>Calculations!AA167</f>
        <v>0</v>
      </c>
      <c r="W197" s="31">
        <f>Calculations!AB167</f>
        <v>0</v>
      </c>
      <c r="X197" s="31">
        <f>Calculations!Y167</f>
        <v>0</v>
      </c>
      <c r="Y197" s="31">
        <f>Calculations!Z167</f>
        <v>0</v>
      </c>
      <c r="Z197" s="31">
        <f>Calculations!AC167</f>
        <v>0.13151150074624299</v>
      </c>
      <c r="AA197" s="31">
        <f>Calculations!AD167</f>
        <v>0.98340237071216141</v>
      </c>
      <c r="AB197" s="31">
        <f>Calculations!AF167</f>
        <v>0</v>
      </c>
      <c r="AC197" s="31">
        <f>Calculations!AG167</f>
        <v>0</v>
      </c>
      <c r="AD197" s="31" t="s">
        <v>77</v>
      </c>
      <c r="AE197" s="33" t="s">
        <v>58</v>
      </c>
      <c r="AF197" s="21" t="s">
        <v>52</v>
      </c>
      <c r="AG197" s="20" t="s">
        <v>63</v>
      </c>
      <c r="AH197" s="26" t="s">
        <v>73</v>
      </c>
      <c r="AI197" s="26" t="s">
        <v>74</v>
      </c>
      <c r="AJ197" s="26" t="s">
        <v>987</v>
      </c>
      <c r="AK197" s="26" t="s">
        <v>1040</v>
      </c>
    </row>
    <row r="198" spans="2:37" ht="76.5" x14ac:dyDescent="0.2">
      <c r="B198" s="29" t="str">
        <f>Calculations!A168</f>
        <v>31/24/004</v>
      </c>
      <c r="C198" s="20" t="str">
        <f>Calculations!B168</f>
        <v>Land south of Oakley Coachworks referenced as T6</v>
      </c>
      <c r="D198" s="11" t="str">
        <f>Calculations!C168</f>
        <v>Mixed use</v>
      </c>
      <c r="E198" s="49">
        <f>Calculations!D168</f>
        <v>1.2700432886684401</v>
      </c>
      <c r="F198" s="49">
        <f>Calculations!H168</f>
        <v>1.2700432886684401</v>
      </c>
      <c r="G198" s="49">
        <f>Calculations!L168</f>
        <v>100</v>
      </c>
      <c r="H198" s="49">
        <f>Calculations!G168</f>
        <v>0</v>
      </c>
      <c r="I198" s="49">
        <f>Calculations!K168</f>
        <v>0</v>
      </c>
      <c r="J198" s="49">
        <f>Calculations!F168</f>
        <v>0</v>
      </c>
      <c r="K198" s="49">
        <f>Calculations!J168</f>
        <v>0</v>
      </c>
      <c r="L198" s="49">
        <f>Calculations!E168</f>
        <v>0</v>
      </c>
      <c r="M198" s="49">
        <f>Calculations!I168</f>
        <v>0</v>
      </c>
      <c r="N198" s="49">
        <f>Calculations!P168</f>
        <v>1.1216181089999417</v>
      </c>
      <c r="O198" s="49">
        <f>Calculations!T168</f>
        <v>88.313376324037534</v>
      </c>
      <c r="P198" s="49">
        <f>Calculations!O168</f>
        <v>6.6158486829890104E-2</v>
      </c>
      <c r="Q198" s="49">
        <f>Calculations!S168</f>
        <v>5.2091521147482371</v>
      </c>
      <c r="R198" s="49">
        <f>Calculations!N168</f>
        <v>2.6100263978359E-2</v>
      </c>
      <c r="S198" s="49">
        <f>Calculations!R168</f>
        <v>2.05506884774955</v>
      </c>
      <c r="T198" s="49">
        <f>Calculations!M168</f>
        <v>5.6166428860249203E-2</v>
      </c>
      <c r="U198" s="49">
        <f>Calculations!Q168</f>
        <v>4.4224027134646837</v>
      </c>
      <c r="V198" s="31">
        <f>Calculations!AA168</f>
        <v>0</v>
      </c>
      <c r="W198" s="31">
        <f>Calculations!AB168</f>
        <v>0</v>
      </c>
      <c r="X198" s="31">
        <f>Calculations!Y168</f>
        <v>0</v>
      </c>
      <c r="Y198" s="31">
        <f>Calculations!Z168</f>
        <v>0</v>
      </c>
      <c r="Z198" s="31">
        <f>Calculations!AC168</f>
        <v>3.3550428042306103E-2</v>
      </c>
      <c r="AA198" s="31">
        <f>Calculations!AD168</f>
        <v>2.6416759445641889</v>
      </c>
      <c r="AB198" s="31">
        <f>Calculations!AF168</f>
        <v>0</v>
      </c>
      <c r="AC198" s="31">
        <f>Calculations!AG168</f>
        <v>0</v>
      </c>
      <c r="AD198" s="31" t="s">
        <v>72</v>
      </c>
      <c r="AE198" s="33" t="s">
        <v>78</v>
      </c>
      <c r="AF198" s="21" t="s">
        <v>52</v>
      </c>
      <c r="AG198" s="20" t="s">
        <v>63</v>
      </c>
      <c r="AH198" s="26" t="s">
        <v>73</v>
      </c>
      <c r="AI198" s="26" t="s">
        <v>74</v>
      </c>
      <c r="AJ198" s="26" t="s">
        <v>988</v>
      </c>
      <c r="AK198" s="26" t="s">
        <v>959</v>
      </c>
    </row>
    <row r="199" spans="2:37" ht="63.75" x14ac:dyDescent="0.2">
      <c r="B199" s="29" t="str">
        <f>Calculations!A169</f>
        <v>31/24/005</v>
      </c>
      <c r="C199" s="20" t="str">
        <f>Calculations!B169</f>
        <v>Sutes Farm, High Cross</v>
      </c>
      <c r="D199" s="11" t="str">
        <f>Calculations!C169</f>
        <v>Employment</v>
      </c>
      <c r="E199" s="49">
        <f>Calculations!D169</f>
        <v>2.0626845650293402</v>
      </c>
      <c r="F199" s="49">
        <f>Calculations!H169</f>
        <v>2.0626845650293402</v>
      </c>
      <c r="G199" s="49">
        <f>Calculations!L169</f>
        <v>100</v>
      </c>
      <c r="H199" s="49">
        <f>Calculations!G169</f>
        <v>0</v>
      </c>
      <c r="I199" s="49">
        <f>Calculations!K169</f>
        <v>0</v>
      </c>
      <c r="J199" s="49">
        <f>Calculations!F169</f>
        <v>0</v>
      </c>
      <c r="K199" s="49">
        <f>Calculations!J169</f>
        <v>0</v>
      </c>
      <c r="L199" s="49">
        <f>Calculations!E169</f>
        <v>0</v>
      </c>
      <c r="M199" s="49">
        <f>Calculations!I169</f>
        <v>0</v>
      </c>
      <c r="N199" s="49">
        <f>Calculations!P169</f>
        <v>2.0263791670789395</v>
      </c>
      <c r="O199" s="49">
        <f>Calculations!T169</f>
        <v>98.239895786010095</v>
      </c>
      <c r="P199" s="49">
        <f>Calculations!O169</f>
        <v>2.6809079076419499E-2</v>
      </c>
      <c r="Q199" s="49">
        <f>Calculations!S169</f>
        <v>1.2997178303914907</v>
      </c>
      <c r="R199" s="49">
        <f>Calculations!N169</f>
        <v>0</v>
      </c>
      <c r="S199" s="49">
        <f>Calculations!R169</f>
        <v>0</v>
      </c>
      <c r="T199" s="49">
        <f>Calculations!M169</f>
        <v>9.4963188739813596E-3</v>
      </c>
      <c r="U199" s="49">
        <f>Calculations!Q169</f>
        <v>0.46038638359841905</v>
      </c>
      <c r="V199" s="31">
        <f>Calculations!AA169</f>
        <v>0</v>
      </c>
      <c r="W199" s="31">
        <f>Calculations!AB169</f>
        <v>0</v>
      </c>
      <c r="X199" s="31">
        <f>Calculations!Y169</f>
        <v>0</v>
      </c>
      <c r="Y199" s="31">
        <f>Calculations!Z169</f>
        <v>0</v>
      </c>
      <c r="Z199" s="31">
        <f>Calculations!AC169</f>
        <v>1.16039317600254E-2</v>
      </c>
      <c r="AA199" s="31">
        <f>Calculations!AD169</f>
        <v>0.56256453152158736</v>
      </c>
      <c r="AB199" s="31">
        <f>Calculations!AF169</f>
        <v>0</v>
      </c>
      <c r="AC199" s="31">
        <f>Calculations!AG169</f>
        <v>0</v>
      </c>
      <c r="AD199" s="31" t="s">
        <v>77</v>
      </c>
      <c r="AE199" s="33" t="s">
        <v>58</v>
      </c>
      <c r="AF199" s="21" t="s">
        <v>79</v>
      </c>
      <c r="AG199" s="20" t="s">
        <v>63</v>
      </c>
      <c r="AH199" s="26" t="s">
        <v>73</v>
      </c>
      <c r="AI199" s="26" t="s">
        <v>74</v>
      </c>
      <c r="AJ199" s="26" t="s">
        <v>989</v>
      </c>
      <c r="AK199" s="26" t="s">
        <v>144</v>
      </c>
    </row>
    <row r="200" spans="2:37" x14ac:dyDescent="0.2">
      <c r="B200" s="29" t="str">
        <f>Calculations!A170</f>
        <v>31/24/006</v>
      </c>
      <c r="C200" s="20" t="str">
        <f>Calculations!B170</f>
        <v>Land on North Drive</v>
      </c>
      <c r="D200" s="11" t="str">
        <f>Calculations!C170</f>
        <v>Residential</v>
      </c>
      <c r="E200" s="49">
        <f>Calculations!D170</f>
        <v>0.90738002067953305</v>
      </c>
      <c r="F200" s="49">
        <f>Calculations!H170</f>
        <v>0.90738002067953305</v>
      </c>
      <c r="G200" s="49">
        <f>Calculations!L170</f>
        <v>100</v>
      </c>
      <c r="H200" s="49">
        <f>Calculations!G170</f>
        <v>0</v>
      </c>
      <c r="I200" s="49">
        <f>Calculations!K170</f>
        <v>0</v>
      </c>
      <c r="J200" s="49">
        <f>Calculations!F170</f>
        <v>0</v>
      </c>
      <c r="K200" s="49">
        <f>Calculations!J170</f>
        <v>0</v>
      </c>
      <c r="L200" s="49">
        <f>Calculations!E170</f>
        <v>0</v>
      </c>
      <c r="M200" s="49">
        <f>Calculations!I170</f>
        <v>0</v>
      </c>
      <c r="N200" s="49">
        <f>Calculations!P170</f>
        <v>0.90738002067953305</v>
      </c>
      <c r="O200" s="49">
        <f>Calculations!T170</f>
        <v>100</v>
      </c>
      <c r="P200" s="49">
        <f>Calculations!O170</f>
        <v>0</v>
      </c>
      <c r="Q200" s="49">
        <f>Calculations!S170</f>
        <v>0</v>
      </c>
      <c r="R200" s="49">
        <f>Calculations!N170</f>
        <v>0</v>
      </c>
      <c r="S200" s="49">
        <f>Calculations!R170</f>
        <v>0</v>
      </c>
      <c r="T200" s="49">
        <f>Calculations!M170</f>
        <v>0</v>
      </c>
      <c r="U200" s="49">
        <f>Calculations!Q170</f>
        <v>0</v>
      </c>
      <c r="V200" s="31">
        <f>Calculations!AA170</f>
        <v>0</v>
      </c>
      <c r="W200" s="31">
        <f>Calculations!AB170</f>
        <v>0</v>
      </c>
      <c r="X200" s="31">
        <f>Calculations!Y170</f>
        <v>0</v>
      </c>
      <c r="Y200" s="31">
        <f>Calculations!Z170</f>
        <v>0</v>
      </c>
      <c r="Z200" s="31">
        <f>Calculations!AC170</f>
        <v>0</v>
      </c>
      <c r="AA200" s="31">
        <f>Calculations!AD170</f>
        <v>0</v>
      </c>
      <c r="AB200" s="31">
        <f>Calculations!AF170</f>
        <v>0</v>
      </c>
      <c r="AC200" s="31">
        <f>Calculations!AG170</f>
        <v>0</v>
      </c>
      <c r="AD200" s="31" t="s">
        <v>72</v>
      </c>
      <c r="AE200" s="33" t="s">
        <v>58</v>
      </c>
      <c r="AF200" s="21" t="s">
        <v>52</v>
      </c>
      <c r="AG200" s="20" t="s">
        <v>110</v>
      </c>
      <c r="AH200" s="26" t="s">
        <v>111</v>
      </c>
      <c r="AI200" s="26" t="s">
        <v>112</v>
      </c>
      <c r="AJ200" s="26" t="s">
        <v>113</v>
      </c>
      <c r="AK200" s="26" t="s">
        <v>114</v>
      </c>
    </row>
    <row r="201" spans="2:37" x14ac:dyDescent="0.2">
      <c r="B201" s="29" t="str">
        <f>Calculations!A171</f>
        <v>31/24/007</v>
      </c>
      <c r="C201" s="20" t="str">
        <f>Calculations!B171</f>
        <v>Land east of Oakley Coachworks referenced as T7</v>
      </c>
      <c r="D201" s="11" t="str">
        <f>Calculations!C171</f>
        <v>Residential</v>
      </c>
      <c r="E201" s="49">
        <f>Calculations!D171</f>
        <v>0.57485607321560295</v>
      </c>
      <c r="F201" s="49">
        <f>Calculations!H171</f>
        <v>0.57485607321560295</v>
      </c>
      <c r="G201" s="49">
        <f>Calculations!L171</f>
        <v>100</v>
      </c>
      <c r="H201" s="49">
        <f>Calculations!G171</f>
        <v>0</v>
      </c>
      <c r="I201" s="49">
        <f>Calculations!K171</f>
        <v>0</v>
      </c>
      <c r="J201" s="49">
        <f>Calculations!F171</f>
        <v>0</v>
      </c>
      <c r="K201" s="49">
        <f>Calculations!J171</f>
        <v>0</v>
      </c>
      <c r="L201" s="49">
        <f>Calculations!E171</f>
        <v>0</v>
      </c>
      <c r="M201" s="49">
        <f>Calculations!I171</f>
        <v>0</v>
      </c>
      <c r="N201" s="49">
        <f>Calculations!P171</f>
        <v>0.57485607321560295</v>
      </c>
      <c r="O201" s="49">
        <f>Calculations!T171</f>
        <v>100</v>
      </c>
      <c r="P201" s="49">
        <f>Calculations!O171</f>
        <v>0</v>
      </c>
      <c r="Q201" s="49">
        <f>Calculations!S171</f>
        <v>0</v>
      </c>
      <c r="R201" s="49">
        <f>Calculations!N171</f>
        <v>0</v>
      </c>
      <c r="S201" s="49">
        <f>Calculations!R171</f>
        <v>0</v>
      </c>
      <c r="T201" s="49">
        <f>Calculations!M171</f>
        <v>0</v>
      </c>
      <c r="U201" s="49">
        <f>Calculations!Q171</f>
        <v>0</v>
      </c>
      <c r="V201" s="31">
        <f>Calculations!AA171</f>
        <v>0</v>
      </c>
      <c r="W201" s="31">
        <f>Calculations!AB171</f>
        <v>0</v>
      </c>
      <c r="X201" s="31">
        <f>Calculations!Y171</f>
        <v>0</v>
      </c>
      <c r="Y201" s="31">
        <f>Calculations!Z171</f>
        <v>0</v>
      </c>
      <c r="Z201" s="31">
        <f>Calculations!AC171</f>
        <v>0</v>
      </c>
      <c r="AA201" s="31">
        <f>Calculations!AD171</f>
        <v>0</v>
      </c>
      <c r="AB201" s="31">
        <f>Calculations!AF171</f>
        <v>0</v>
      </c>
      <c r="AC201" s="31">
        <f>Calculations!AG171</f>
        <v>0</v>
      </c>
      <c r="AD201" s="31" t="s">
        <v>72</v>
      </c>
      <c r="AE201" s="33" t="s">
        <v>78</v>
      </c>
      <c r="AF201" s="21" t="s">
        <v>52</v>
      </c>
      <c r="AG201" s="20" t="s">
        <v>110</v>
      </c>
      <c r="AH201" s="26" t="s">
        <v>111</v>
      </c>
      <c r="AI201" s="26" t="s">
        <v>112</v>
      </c>
      <c r="AJ201" s="26" t="s">
        <v>113</v>
      </c>
      <c r="AK201" s="26" t="s">
        <v>195</v>
      </c>
    </row>
    <row r="202" spans="2:37" ht="76.5" x14ac:dyDescent="0.2">
      <c r="B202" s="29" t="str">
        <f>Calculations!A172</f>
        <v>32/24/001</v>
      </c>
      <c r="C202" s="20" t="str">
        <f>Calculations!B172</f>
        <v>LAND SOUTH OF LAUDEN LODGE</v>
      </c>
      <c r="D202" s="11" t="str">
        <f>Calculations!C172</f>
        <v>Mixed use</v>
      </c>
      <c r="E202" s="49">
        <f>Calculations!D172</f>
        <v>34.832481090000698</v>
      </c>
      <c r="F202" s="49">
        <f>Calculations!H172</f>
        <v>34.832481090000698</v>
      </c>
      <c r="G202" s="49">
        <f>Calculations!L172</f>
        <v>100</v>
      </c>
      <c r="H202" s="49">
        <f>Calculations!G172</f>
        <v>0</v>
      </c>
      <c r="I202" s="49">
        <f>Calculations!K172</f>
        <v>0</v>
      </c>
      <c r="J202" s="49">
        <f>Calculations!F172</f>
        <v>0</v>
      </c>
      <c r="K202" s="49">
        <f>Calculations!J172</f>
        <v>0</v>
      </c>
      <c r="L202" s="49">
        <f>Calculations!E172</f>
        <v>0</v>
      </c>
      <c r="M202" s="49">
        <f>Calculations!I172</f>
        <v>0</v>
      </c>
      <c r="N202" s="49">
        <f>Calculations!P172</f>
        <v>33.975736585713911</v>
      </c>
      <c r="O202" s="49">
        <f>Calculations!T172</f>
        <v>97.5403862214893</v>
      </c>
      <c r="P202" s="49">
        <f>Calculations!O172</f>
        <v>0.53048651066347097</v>
      </c>
      <c r="Q202" s="49">
        <f>Calculations!S172</f>
        <v>1.5229650431526591</v>
      </c>
      <c r="R202" s="49">
        <f>Calculations!N172</f>
        <v>0.23911949841914701</v>
      </c>
      <c r="S202" s="49">
        <f>Calculations!R172</f>
        <v>0.68648425531705992</v>
      </c>
      <c r="T202" s="49">
        <f>Calculations!M172</f>
        <v>8.7138495204171607E-2</v>
      </c>
      <c r="U202" s="49">
        <f>Calculations!Q172</f>
        <v>0.25016448004097619</v>
      </c>
      <c r="V202" s="31">
        <f>Calculations!AA172</f>
        <v>0</v>
      </c>
      <c r="W202" s="31">
        <f>Calculations!AB172</f>
        <v>0</v>
      </c>
      <c r="X202" s="31">
        <f>Calculations!Y172</f>
        <v>0</v>
      </c>
      <c r="Y202" s="31">
        <f>Calculations!Z172</f>
        <v>0</v>
      </c>
      <c r="Z202" s="31">
        <f>Calculations!AC172</f>
        <v>0.29480212501168301</v>
      </c>
      <c r="AA202" s="31">
        <f>Calculations!AD172</f>
        <v>0.84634259687091706</v>
      </c>
      <c r="AB202" s="31">
        <f>Calculations!AF172</f>
        <v>0</v>
      </c>
      <c r="AC202" s="31">
        <f>Calculations!AG172</f>
        <v>0</v>
      </c>
      <c r="AD202" s="31" t="s">
        <v>77</v>
      </c>
      <c r="AE202" s="33" t="s">
        <v>67</v>
      </c>
      <c r="AF202" s="21" t="s">
        <v>52</v>
      </c>
      <c r="AG202" s="20" t="s">
        <v>63</v>
      </c>
      <c r="AH202" s="26" t="s">
        <v>88</v>
      </c>
      <c r="AI202" s="26" t="s">
        <v>74</v>
      </c>
      <c r="AJ202" s="26" t="s">
        <v>203</v>
      </c>
      <c r="AK202" s="26" t="s">
        <v>144</v>
      </c>
    </row>
    <row r="203" spans="2:37" ht="89.25" x14ac:dyDescent="0.2">
      <c r="B203" s="29" t="str">
        <f>Calculations!A173</f>
        <v>32/24/002</v>
      </c>
      <c r="C203" s="20" t="str">
        <f>Calculations!B173</f>
        <v>LAND NORTH HIGH WYCH PRIMARY SCHOOL</v>
      </c>
      <c r="D203" s="11" t="str">
        <f>Calculations!C173</f>
        <v>Residential</v>
      </c>
      <c r="E203" s="49">
        <f>Calculations!D173</f>
        <v>28.331921636161301</v>
      </c>
      <c r="F203" s="49">
        <f>Calculations!H173</f>
        <v>27.282869393284859</v>
      </c>
      <c r="G203" s="49">
        <f>Calculations!L173</f>
        <v>96.297278185544997</v>
      </c>
      <c r="H203" s="49">
        <f>Calculations!G173</f>
        <v>0.20985085442061199</v>
      </c>
      <c r="I203" s="49">
        <f>Calculations!K173</f>
        <v>0.74068697886263368</v>
      </c>
      <c r="J203" s="49">
        <f>Calculations!F173</f>
        <v>8.0201834219117807E-2</v>
      </c>
      <c r="K203" s="49">
        <f>Calculations!J173</f>
        <v>0.28307940156361516</v>
      </c>
      <c r="L203" s="49">
        <f>Calculations!E173</f>
        <v>0.75899955423671295</v>
      </c>
      <c r="M203" s="49">
        <f>Calculations!I173</f>
        <v>2.6789554340287594</v>
      </c>
      <c r="N203" s="49">
        <f>Calculations!P173</f>
        <v>26.602701516579213</v>
      </c>
      <c r="O203" s="49">
        <f>Calculations!T173</f>
        <v>93.896566064989372</v>
      </c>
      <c r="P203" s="49">
        <f>Calculations!O173</f>
        <v>1.0244314313337</v>
      </c>
      <c r="Q203" s="49">
        <f>Calculations!S173</f>
        <v>3.6158205027158203</v>
      </c>
      <c r="R203" s="49">
        <f>Calculations!N173</f>
        <v>0.29982447101146198</v>
      </c>
      <c r="S203" s="49">
        <f>Calculations!R173</f>
        <v>1.0582567425598925</v>
      </c>
      <c r="T203" s="49">
        <f>Calculations!M173</f>
        <v>0.40496421723692699</v>
      </c>
      <c r="U203" s="49">
        <f>Calculations!Q173</f>
        <v>1.4293566897349208</v>
      </c>
      <c r="V203" s="31">
        <f>Calculations!AA173</f>
        <v>4.1000000000000002E-2</v>
      </c>
      <c r="W203" s="31">
        <f>Calculations!AB173</f>
        <v>0.14471309262577467</v>
      </c>
      <c r="X203" s="31">
        <f>Calculations!Y173</f>
        <v>2.3420492922528499E-2</v>
      </c>
      <c r="Y203" s="31">
        <f>Calculations!Z173</f>
        <v>8.2664681991199196E-2</v>
      </c>
      <c r="Z203" s="31">
        <f>Calculations!AC173</f>
        <v>0.637180752200047</v>
      </c>
      <c r="AA203" s="31">
        <f>Calculations!AD173</f>
        <v>2.2489852978655165</v>
      </c>
      <c r="AB203" s="31">
        <f>Calculations!AF173</f>
        <v>0</v>
      </c>
      <c r="AC203" s="31">
        <f>Calculations!AG173</f>
        <v>0</v>
      </c>
      <c r="AD203" s="31" t="s">
        <v>50</v>
      </c>
      <c r="AE203" s="33" t="s">
        <v>58</v>
      </c>
      <c r="AF203" s="21" t="s">
        <v>52</v>
      </c>
      <c r="AG203" s="20" t="s">
        <v>53</v>
      </c>
      <c r="AH203" s="26" t="s">
        <v>59</v>
      </c>
      <c r="AI203" s="26" t="s">
        <v>93</v>
      </c>
      <c r="AJ203" s="26" t="s">
        <v>1009</v>
      </c>
      <c r="AK203" s="26" t="s">
        <v>986</v>
      </c>
    </row>
    <row r="204" spans="2:37" ht="114.75" x14ac:dyDescent="0.2">
      <c r="B204" s="29" t="str">
        <f>Calculations!A174</f>
        <v>32/24/003</v>
      </c>
      <c r="C204" s="20" t="str">
        <f>Calculations!B174</f>
        <v>Land East Sayes Park Farm</v>
      </c>
      <c r="D204" s="11" t="str">
        <f>Calculations!C174</f>
        <v>Residential</v>
      </c>
      <c r="E204" s="49">
        <f>Calculations!D174</f>
        <v>45.187070623331898</v>
      </c>
      <c r="F204" s="49">
        <f>Calculations!H174</f>
        <v>43.133058130440681</v>
      </c>
      <c r="G204" s="49">
        <f>Calculations!L174</f>
        <v>95.454424319706504</v>
      </c>
      <c r="H204" s="49">
        <f>Calculations!G174</f>
        <v>0.27713911715080503</v>
      </c>
      <c r="I204" s="49">
        <f>Calculations!K174</f>
        <v>0.61331507736132596</v>
      </c>
      <c r="J204" s="49">
        <f>Calculations!F174</f>
        <v>0.116880166006226</v>
      </c>
      <c r="K204" s="49">
        <f>Calculations!J174</f>
        <v>0.25865842683299783</v>
      </c>
      <c r="L204" s="49">
        <f>Calculations!E174</f>
        <v>1.6599932097341901</v>
      </c>
      <c r="M204" s="49">
        <f>Calculations!I174</f>
        <v>3.6736021760991715</v>
      </c>
      <c r="N204" s="49">
        <f>Calculations!P174</f>
        <v>43.470779593888913</v>
      </c>
      <c r="O204" s="49">
        <f>Calculations!T174</f>
        <v>96.201809487166017</v>
      </c>
      <c r="P204" s="49">
        <f>Calculations!O174</f>
        <v>0.94154037738502905</v>
      </c>
      <c r="Q204" s="49">
        <f>Calculations!S174</f>
        <v>2.0836499564963478</v>
      </c>
      <c r="R204" s="49">
        <f>Calculations!N174</f>
        <v>0.26407603509160799</v>
      </c>
      <c r="S204" s="49">
        <f>Calculations!R174</f>
        <v>0.58440618400090516</v>
      </c>
      <c r="T204" s="49">
        <f>Calculations!M174</f>
        <v>0.51067461696635097</v>
      </c>
      <c r="U204" s="49">
        <f>Calculations!Q174</f>
        <v>1.130134372336739</v>
      </c>
      <c r="V204" s="31">
        <f>Calculations!AA174</f>
        <v>4.8000000000000001E-2</v>
      </c>
      <c r="W204" s="31">
        <f>Calculations!AB174</f>
        <v>0.10622507575256641</v>
      </c>
      <c r="X204" s="31">
        <f>Calculations!Y174</f>
        <v>5.5814401249716997E-2</v>
      </c>
      <c r="Y204" s="31">
        <f>Calculations!Z174</f>
        <v>0.12351852085073596</v>
      </c>
      <c r="Z204" s="31">
        <f>Calculations!AC174</f>
        <v>0.46333654362548798</v>
      </c>
      <c r="AA204" s="31">
        <f>Calculations!AD174</f>
        <v>1.0253741551156201</v>
      </c>
      <c r="AB204" s="31">
        <f>Calculations!AF174</f>
        <v>0</v>
      </c>
      <c r="AC204" s="31">
        <f>Calculations!AG174</f>
        <v>0</v>
      </c>
      <c r="AD204" s="31" t="s">
        <v>50</v>
      </c>
      <c r="AE204" s="33" t="s">
        <v>58</v>
      </c>
      <c r="AF204" s="21" t="s">
        <v>52</v>
      </c>
      <c r="AG204" s="20" t="s">
        <v>53</v>
      </c>
      <c r="AH204" s="26" t="s">
        <v>59</v>
      </c>
      <c r="AI204" s="26" t="s">
        <v>93</v>
      </c>
      <c r="AJ204" s="26" t="s">
        <v>1010</v>
      </c>
      <c r="AK204" s="26" t="s">
        <v>986</v>
      </c>
    </row>
    <row r="205" spans="2:37" ht="102" x14ac:dyDescent="0.2">
      <c r="B205" s="29" t="str">
        <f>Calculations!A175</f>
        <v>32/24/004</v>
      </c>
      <c r="C205" s="20" t="str">
        <f>Calculations!B175</f>
        <v>Land West of Sayes Park Farm</v>
      </c>
      <c r="D205" s="11" t="str">
        <f>Calculations!C175</f>
        <v>Residential</v>
      </c>
      <c r="E205" s="49">
        <f>Calculations!D175</f>
        <v>53.857863993095698</v>
      </c>
      <c r="F205" s="49">
        <f>Calculations!H175</f>
        <v>52.68615871805055</v>
      </c>
      <c r="G205" s="49">
        <f>Calculations!L175</f>
        <v>97.824449043884556</v>
      </c>
      <c r="H205" s="49">
        <f>Calculations!G175</f>
        <v>0.20196850429935301</v>
      </c>
      <c r="I205" s="49">
        <f>Calculations!K175</f>
        <v>0.37500281170683697</v>
      </c>
      <c r="J205" s="49">
        <f>Calculations!F175</f>
        <v>0.11116747248663</v>
      </c>
      <c r="K205" s="49">
        <f>Calculations!J175</f>
        <v>0.20640898885422024</v>
      </c>
      <c r="L205" s="49">
        <f>Calculations!E175</f>
        <v>0.85856929825917006</v>
      </c>
      <c r="M205" s="49">
        <f>Calculations!I175</f>
        <v>1.5941391555543944</v>
      </c>
      <c r="N205" s="49">
        <f>Calculations!P175</f>
        <v>51.95233434047335</v>
      </c>
      <c r="O205" s="49">
        <f>Calculations!T175</f>
        <v>96.461928655643263</v>
      </c>
      <c r="P205" s="49">
        <f>Calculations!O175</f>
        <v>1.29654776709343</v>
      </c>
      <c r="Q205" s="49">
        <f>Calculations!S175</f>
        <v>2.4073508879959307</v>
      </c>
      <c r="R205" s="49">
        <f>Calculations!N175</f>
        <v>0.32372957275945702</v>
      </c>
      <c r="S205" s="49">
        <f>Calculations!R175</f>
        <v>0.6010813440372561</v>
      </c>
      <c r="T205" s="49">
        <f>Calculations!M175</f>
        <v>0.285252312769461</v>
      </c>
      <c r="U205" s="49">
        <f>Calculations!Q175</f>
        <v>0.52963911232355754</v>
      </c>
      <c r="V205" s="31">
        <f>Calculations!AA175</f>
        <v>2.5000000000000001E-2</v>
      </c>
      <c r="W205" s="31">
        <f>Calculations!AB175</f>
        <v>4.6418476609478745E-2</v>
      </c>
      <c r="X205" s="31">
        <f>Calculations!Y175</f>
        <v>4.2615667299002201E-2</v>
      </c>
      <c r="Y205" s="31">
        <f>Calculations!Z175</f>
        <v>7.9126174228642474E-2</v>
      </c>
      <c r="Z205" s="31">
        <f>Calculations!AC175</f>
        <v>0.67865333516095305</v>
      </c>
      <c r="AA205" s="31">
        <f>Calculations!AD175</f>
        <v>1.2600821585645374</v>
      </c>
      <c r="AB205" s="31">
        <f>Calculations!AF175</f>
        <v>0</v>
      </c>
      <c r="AC205" s="31">
        <f>Calculations!AG175</f>
        <v>0</v>
      </c>
      <c r="AD205" s="31" t="s">
        <v>50</v>
      </c>
      <c r="AE205" s="33" t="s">
        <v>67</v>
      </c>
      <c r="AF205" s="21" t="s">
        <v>52</v>
      </c>
      <c r="AG205" s="20" t="s">
        <v>53</v>
      </c>
      <c r="AH205" s="26" t="s">
        <v>54</v>
      </c>
      <c r="AI205" s="26" t="s">
        <v>93</v>
      </c>
      <c r="AJ205" s="26" t="s">
        <v>1011</v>
      </c>
      <c r="AK205" s="26" t="s">
        <v>986</v>
      </c>
    </row>
    <row r="206" spans="2:37" ht="63.75" x14ac:dyDescent="0.2">
      <c r="B206" s="29" t="str">
        <f>Calculations!A176</f>
        <v>32/24/005</v>
      </c>
      <c r="C206" s="20" t="str">
        <f>Calculations!B176</f>
        <v>Land East Sayes Park Farm</v>
      </c>
      <c r="D206" s="11" t="str">
        <f>Calculations!C176</f>
        <v>Residential</v>
      </c>
      <c r="E206" s="49">
        <f>Calculations!D176</f>
        <v>45.490037519487302</v>
      </c>
      <c r="F206" s="49">
        <f>Calculations!H176</f>
        <v>43.518770623585723</v>
      </c>
      <c r="G206" s="49">
        <f>Calculations!L176</f>
        <v>95.666596460692915</v>
      </c>
      <c r="H206" s="49">
        <f>Calculations!G176</f>
        <v>0.27750579097032202</v>
      </c>
      <c r="I206" s="49">
        <f>Calculations!K176</f>
        <v>0.61003640819474458</v>
      </c>
      <c r="J206" s="49">
        <f>Calculations!F176</f>
        <v>0.117353582145085</v>
      </c>
      <c r="K206" s="49">
        <f>Calculations!J176</f>
        <v>0.25797644615002208</v>
      </c>
      <c r="L206" s="49">
        <f>Calculations!E176</f>
        <v>1.57640752278617</v>
      </c>
      <c r="M206" s="49">
        <f>Calculations!I176</f>
        <v>3.4653906849623035</v>
      </c>
      <c r="N206" s="49">
        <f>Calculations!P176</f>
        <v>43.777747281240991</v>
      </c>
      <c r="O206" s="49">
        <f>Calculations!T176</f>
        <v>96.235900580401164</v>
      </c>
      <c r="P206" s="49">
        <f>Calculations!O176</f>
        <v>0.94085531440372905</v>
      </c>
      <c r="Q206" s="49">
        <f>Calculations!S176</f>
        <v>2.0682667364270246</v>
      </c>
      <c r="R206" s="49">
        <f>Calculations!N176</f>
        <v>0.26319850594896799</v>
      </c>
      <c r="S206" s="49">
        <f>Calculations!R176</f>
        <v>0.57858493925448495</v>
      </c>
      <c r="T206" s="49">
        <f>Calculations!M176</f>
        <v>0.50823641789361096</v>
      </c>
      <c r="U206" s="49">
        <f>Calculations!Q176</f>
        <v>1.1172477439173127</v>
      </c>
      <c r="V206" s="31">
        <f>Calculations!AA176</f>
        <v>4.8000000000000001E-2</v>
      </c>
      <c r="W206" s="31">
        <f>Calculations!AB176</f>
        <v>0.10551760916758415</v>
      </c>
      <c r="X206" s="31">
        <f>Calculations!Y176</f>
        <v>5.6287817496411999E-2</v>
      </c>
      <c r="Y206" s="31">
        <f>Calculations!Z176</f>
        <v>0.12373658182255637</v>
      </c>
      <c r="Z206" s="31">
        <f>Calculations!AC176</f>
        <v>0.46278943904273501</v>
      </c>
      <c r="AA206" s="31">
        <f>Calculations!AD176</f>
        <v>1.0173423990791004</v>
      </c>
      <c r="AB206" s="31">
        <f>Calculations!AF176</f>
        <v>0</v>
      </c>
      <c r="AC206" s="31">
        <f>Calculations!AG176</f>
        <v>0</v>
      </c>
      <c r="AD206" s="31" t="s">
        <v>50</v>
      </c>
      <c r="AE206" s="33" t="s">
        <v>58</v>
      </c>
      <c r="AF206" s="21" t="s">
        <v>52</v>
      </c>
      <c r="AG206" s="20" t="s">
        <v>53</v>
      </c>
      <c r="AH206" s="26" t="s">
        <v>59</v>
      </c>
      <c r="AI206" s="26" t="s">
        <v>93</v>
      </c>
      <c r="AJ206" s="26" t="s">
        <v>50</v>
      </c>
      <c r="AK206" s="26" t="s">
        <v>204</v>
      </c>
    </row>
    <row r="207" spans="2:37" ht="63.75" x14ac:dyDescent="0.2">
      <c r="B207" s="29" t="str">
        <f>Calculations!A177</f>
        <v>32/24/006</v>
      </c>
      <c r="C207" s="20" t="str">
        <f>Calculations!B177</f>
        <v>Land West Of Sayes Park Farm</v>
      </c>
      <c r="D207" s="11" t="str">
        <f>Calculations!C177</f>
        <v>Residential</v>
      </c>
      <c r="E207" s="49">
        <f>Calculations!D177</f>
        <v>52.725888170798598</v>
      </c>
      <c r="F207" s="49">
        <f>Calculations!H177</f>
        <v>51.838961885773621</v>
      </c>
      <c r="G207" s="49">
        <f>Calculations!L177</f>
        <v>98.317854253773987</v>
      </c>
      <c r="H207" s="49">
        <f>Calculations!G177</f>
        <v>0.18027488799528299</v>
      </c>
      <c r="I207" s="49">
        <f>Calculations!K177</f>
        <v>0.34190962779290912</v>
      </c>
      <c r="J207" s="49">
        <f>Calculations!F177</f>
        <v>0.108523301005648</v>
      </c>
      <c r="K207" s="49">
        <f>Calculations!J177</f>
        <v>0.20582545836705682</v>
      </c>
      <c r="L207" s="49">
        <f>Calculations!E177</f>
        <v>0.59812809602404804</v>
      </c>
      <c r="M207" s="49">
        <f>Calculations!I177</f>
        <v>1.1344106600660582</v>
      </c>
      <c r="N207" s="49">
        <f>Calculations!P177</f>
        <v>50.84697906948761</v>
      </c>
      <c r="O207" s="49">
        <f>Calculations!T177</f>
        <v>96.436458129971172</v>
      </c>
      <c r="P207" s="49">
        <f>Calculations!O177</f>
        <v>1.2649047454559501</v>
      </c>
      <c r="Q207" s="49">
        <f>Calculations!S177</f>
        <v>2.3990202713294408</v>
      </c>
      <c r="R207" s="49">
        <f>Calculations!N177</f>
        <v>0.30742664141321702</v>
      </c>
      <c r="S207" s="49">
        <f>Calculations!R177</f>
        <v>0.58306583744468887</v>
      </c>
      <c r="T207" s="49">
        <f>Calculations!M177</f>
        <v>0.30657771444182003</v>
      </c>
      <c r="U207" s="49">
        <f>Calculations!Q177</f>
        <v>0.58145576125470233</v>
      </c>
      <c r="V207" s="31">
        <f>Calculations!AA177</f>
        <v>1.7000000000000001E-2</v>
      </c>
      <c r="W207" s="31">
        <f>Calculations!AB177</f>
        <v>3.2242225953464702E-2</v>
      </c>
      <c r="X207" s="31">
        <f>Calculations!Y177</f>
        <v>3.9233962488846703E-2</v>
      </c>
      <c r="Y207" s="31">
        <f>Calculations!Z177</f>
        <v>7.4411193153832572E-2</v>
      </c>
      <c r="Z207" s="31">
        <f>Calculations!AC177</f>
        <v>0.66461687955834603</v>
      </c>
      <c r="AA207" s="31">
        <f>Calculations!AD177</f>
        <v>1.260513388423931</v>
      </c>
      <c r="AB207" s="31">
        <f>Calculations!AF177</f>
        <v>0</v>
      </c>
      <c r="AC207" s="31">
        <f>Calculations!AG177</f>
        <v>0</v>
      </c>
      <c r="AD207" s="31" t="s">
        <v>50</v>
      </c>
      <c r="AE207" s="33" t="s">
        <v>67</v>
      </c>
      <c r="AF207" s="21" t="s">
        <v>52</v>
      </c>
      <c r="AG207" s="20" t="s">
        <v>53</v>
      </c>
      <c r="AH207" s="26" t="s">
        <v>54</v>
      </c>
      <c r="AI207" s="26" t="s">
        <v>93</v>
      </c>
      <c r="AJ207" s="26" t="s">
        <v>50</v>
      </c>
      <c r="AK207" s="20" t="s">
        <v>205</v>
      </c>
    </row>
    <row r="208" spans="2:37" ht="63.75" x14ac:dyDescent="0.2">
      <c r="B208" s="29" t="str">
        <f>Calculations!A178</f>
        <v>32/24/007</v>
      </c>
      <c r="C208" s="20" t="str">
        <f>Calculations!B178</f>
        <v>Land South of Sayes Park Farm</v>
      </c>
      <c r="D208" s="11" t="str">
        <f>Calculations!C178</f>
        <v>Residential</v>
      </c>
      <c r="E208" s="49">
        <f>Calculations!D178</f>
        <v>34.6080969703387</v>
      </c>
      <c r="F208" s="49">
        <f>Calculations!H178</f>
        <v>34.6080969703387</v>
      </c>
      <c r="G208" s="49">
        <f>Calculations!L178</f>
        <v>100</v>
      </c>
      <c r="H208" s="49">
        <f>Calculations!G178</f>
        <v>0</v>
      </c>
      <c r="I208" s="49">
        <f>Calculations!K178</f>
        <v>0</v>
      </c>
      <c r="J208" s="49">
        <f>Calculations!F178</f>
        <v>0</v>
      </c>
      <c r="K208" s="49">
        <f>Calculations!J178</f>
        <v>0</v>
      </c>
      <c r="L208" s="49">
        <f>Calculations!E178</f>
        <v>0</v>
      </c>
      <c r="M208" s="49">
        <f>Calculations!I178</f>
        <v>0</v>
      </c>
      <c r="N208" s="49">
        <f>Calculations!P178</f>
        <v>33.781365168153776</v>
      </c>
      <c r="O208" s="49">
        <f>Calculations!T178</f>
        <v>97.611160755549534</v>
      </c>
      <c r="P208" s="49">
        <f>Calculations!O178</f>
        <v>0.51545161799347505</v>
      </c>
      <c r="Q208" s="49">
        <f>Calculations!S178</f>
        <v>1.4893960174558263</v>
      </c>
      <c r="R208" s="49">
        <f>Calculations!N178</f>
        <v>0.22889234828805199</v>
      </c>
      <c r="S208" s="49">
        <f>Calculations!R178</f>
        <v>0.66138380415492659</v>
      </c>
      <c r="T208" s="49">
        <f>Calculations!M178</f>
        <v>8.2387835903397905E-2</v>
      </c>
      <c r="U208" s="49">
        <f>Calculations!Q178</f>
        <v>0.23805942283971704</v>
      </c>
      <c r="V208" s="31">
        <f>Calculations!AA178</f>
        <v>0</v>
      </c>
      <c r="W208" s="31">
        <f>Calculations!AB178</f>
        <v>0</v>
      </c>
      <c r="X208" s="31">
        <f>Calculations!Y178</f>
        <v>0</v>
      </c>
      <c r="Y208" s="31">
        <f>Calculations!Z178</f>
        <v>0</v>
      </c>
      <c r="Z208" s="31">
        <f>Calculations!AC178</f>
        <v>0.28578229261033</v>
      </c>
      <c r="AA208" s="31">
        <f>Calculations!AD178</f>
        <v>0.82576714014429431</v>
      </c>
      <c r="AB208" s="31">
        <f>Calculations!AF178</f>
        <v>0</v>
      </c>
      <c r="AC208" s="31">
        <f>Calculations!AG178</f>
        <v>0</v>
      </c>
      <c r="AD208" s="31" t="s">
        <v>72</v>
      </c>
      <c r="AE208" s="33" t="s">
        <v>67</v>
      </c>
      <c r="AF208" s="21" t="s">
        <v>52</v>
      </c>
      <c r="AG208" s="20" t="s">
        <v>63</v>
      </c>
      <c r="AH208" s="26" t="s">
        <v>88</v>
      </c>
      <c r="AI208" s="26" t="s">
        <v>74</v>
      </c>
      <c r="AJ208" s="26" t="s">
        <v>50</v>
      </c>
      <c r="AK208" s="20" t="s">
        <v>206</v>
      </c>
    </row>
    <row r="209" spans="2:37" ht="51" x14ac:dyDescent="0.2">
      <c r="B209" s="29" t="str">
        <f>Calculations!A179</f>
        <v>34/24/001</v>
      </c>
      <c r="C209" s="20" t="str">
        <f>Calculations!B179</f>
        <v>Land adj Walnut Tree House</v>
      </c>
      <c r="D209" s="11" t="str">
        <f>Calculations!C179</f>
        <v>Residential</v>
      </c>
      <c r="E209" s="49">
        <f>Calculations!D179</f>
        <v>1.47056028226269</v>
      </c>
      <c r="F209" s="49">
        <f>Calculations!H179</f>
        <v>1.47056028226269</v>
      </c>
      <c r="G209" s="49">
        <f>Calculations!L179</f>
        <v>100</v>
      </c>
      <c r="H209" s="49">
        <f>Calculations!G179</f>
        <v>0</v>
      </c>
      <c r="I209" s="49">
        <f>Calculations!K179</f>
        <v>0</v>
      </c>
      <c r="J209" s="49">
        <f>Calculations!F179</f>
        <v>0</v>
      </c>
      <c r="K209" s="49">
        <f>Calculations!J179</f>
        <v>0</v>
      </c>
      <c r="L209" s="49">
        <f>Calculations!E179</f>
        <v>0</v>
      </c>
      <c r="M209" s="49">
        <f>Calculations!I179</f>
        <v>0</v>
      </c>
      <c r="N209" s="49">
        <f>Calculations!P179</f>
        <v>1.4609573533031874</v>
      </c>
      <c r="O209" s="49">
        <f>Calculations!T179</f>
        <v>99.346988418269603</v>
      </c>
      <c r="P209" s="49">
        <f>Calculations!O179</f>
        <v>9.6029289595026008E-3</v>
      </c>
      <c r="Q209" s="49">
        <f>Calculations!S179</f>
        <v>0.65301158173039831</v>
      </c>
      <c r="R209" s="49">
        <f>Calculations!N179</f>
        <v>0</v>
      </c>
      <c r="S209" s="49">
        <f>Calculations!R179</f>
        <v>0</v>
      </c>
      <c r="T209" s="49">
        <f>Calculations!M179</f>
        <v>0</v>
      </c>
      <c r="U209" s="49">
        <f>Calculations!Q179</f>
        <v>0</v>
      </c>
      <c r="V209" s="31">
        <f>Calculations!AA179</f>
        <v>0</v>
      </c>
      <c r="W209" s="31">
        <f>Calculations!AB179</f>
        <v>0</v>
      </c>
      <c r="X209" s="31">
        <f>Calculations!Y179</f>
        <v>0</v>
      </c>
      <c r="Y209" s="31">
        <f>Calculations!Z179</f>
        <v>0</v>
      </c>
      <c r="Z209" s="31">
        <f>Calculations!AC179</f>
        <v>0</v>
      </c>
      <c r="AA209" s="31">
        <f>Calculations!AD179</f>
        <v>0</v>
      </c>
      <c r="AB209" s="31">
        <f>Calculations!AF179</f>
        <v>0</v>
      </c>
      <c r="AC209" s="31">
        <f>Calculations!AG179</f>
        <v>0</v>
      </c>
      <c r="AD209" s="31" t="s">
        <v>72</v>
      </c>
      <c r="AE209" s="33" t="s">
        <v>51</v>
      </c>
      <c r="AF209" s="21" t="s">
        <v>52</v>
      </c>
      <c r="AG209" s="20" t="s">
        <v>63</v>
      </c>
      <c r="AH209" s="26" t="s">
        <v>188</v>
      </c>
      <c r="AI209" s="26" t="s">
        <v>97</v>
      </c>
      <c r="AJ209" s="26" t="s">
        <v>207</v>
      </c>
      <c r="AK209" s="26" t="s">
        <v>144</v>
      </c>
    </row>
    <row r="210" spans="2:37" ht="89.25" x14ac:dyDescent="0.2">
      <c r="B210" s="29" t="str">
        <f>Calculations!A180</f>
        <v>34/24/002</v>
      </c>
      <c r="C210" s="20" t="str">
        <f>Calculations!B180</f>
        <v>Land west of Acorn Street, Hunsdon</v>
      </c>
      <c r="D210" s="11" t="str">
        <f>Calculations!C180</f>
        <v>Residential</v>
      </c>
      <c r="E210" s="49">
        <f>Calculations!D180</f>
        <v>4.8525828596476099</v>
      </c>
      <c r="F210" s="49">
        <f>Calculations!H180</f>
        <v>4.8525828596476099</v>
      </c>
      <c r="G210" s="49">
        <f>Calculations!L180</f>
        <v>100</v>
      </c>
      <c r="H210" s="49">
        <f>Calculations!G180</f>
        <v>0</v>
      </c>
      <c r="I210" s="49">
        <f>Calculations!K180</f>
        <v>0</v>
      </c>
      <c r="J210" s="49">
        <f>Calculations!F180</f>
        <v>0</v>
      </c>
      <c r="K210" s="49">
        <f>Calculations!J180</f>
        <v>0</v>
      </c>
      <c r="L210" s="49">
        <f>Calculations!E180</f>
        <v>0</v>
      </c>
      <c r="M210" s="49">
        <f>Calculations!I180</f>
        <v>0</v>
      </c>
      <c r="N210" s="49">
        <f>Calculations!P180</f>
        <v>4.2170634487167682</v>
      </c>
      <c r="O210" s="49">
        <f>Calculations!T180</f>
        <v>86.903481520828834</v>
      </c>
      <c r="P210" s="49">
        <f>Calculations!O180</f>
        <v>0.17803485454002699</v>
      </c>
      <c r="Q210" s="49">
        <f>Calculations!S180</f>
        <v>3.6688678934367691</v>
      </c>
      <c r="R210" s="49">
        <f>Calculations!N180</f>
        <v>6.7117160065493897E-2</v>
      </c>
      <c r="S210" s="49">
        <f>Calculations!R180</f>
        <v>1.3831223908326604</v>
      </c>
      <c r="T210" s="49">
        <f>Calculations!M180</f>
        <v>0.39036739632532103</v>
      </c>
      <c r="U210" s="49">
        <f>Calculations!Q180</f>
        <v>8.0445281949017389</v>
      </c>
      <c r="V210" s="31">
        <f>Calculations!AA180</f>
        <v>0</v>
      </c>
      <c r="W210" s="31">
        <f>Calculations!AB180</f>
        <v>0</v>
      </c>
      <c r="X210" s="31">
        <f>Calculations!Y180</f>
        <v>0</v>
      </c>
      <c r="Y210" s="31">
        <f>Calculations!Z180</f>
        <v>0</v>
      </c>
      <c r="Z210" s="31">
        <f>Calculations!AC180</f>
        <v>8.6979955104231704E-2</v>
      </c>
      <c r="AA210" s="31">
        <f>Calculations!AD180</f>
        <v>1.7924465716500533</v>
      </c>
      <c r="AB210" s="31">
        <f>Calculations!AF180</f>
        <v>0</v>
      </c>
      <c r="AC210" s="31">
        <f>Calculations!AG180</f>
        <v>0</v>
      </c>
      <c r="AD210" s="31" t="s">
        <v>77</v>
      </c>
      <c r="AE210" s="33" t="s">
        <v>51</v>
      </c>
      <c r="AF210" s="21" t="s">
        <v>52</v>
      </c>
      <c r="AG210" s="20" t="s">
        <v>63</v>
      </c>
      <c r="AH210" s="26" t="s">
        <v>88</v>
      </c>
      <c r="AI210" s="26" t="s">
        <v>74</v>
      </c>
      <c r="AJ210" s="26" t="s">
        <v>985</v>
      </c>
      <c r="AK210" s="26" t="s">
        <v>144</v>
      </c>
    </row>
    <row r="211" spans="2:37" ht="51" x14ac:dyDescent="0.2">
      <c r="B211" s="29" t="str">
        <f>Calculations!A181</f>
        <v>34/24/003</v>
      </c>
      <c r="C211" s="20" t="str">
        <f>Calculations!B181</f>
        <v>Land to the South of Ellison Close, Hunsdon</v>
      </c>
      <c r="D211" s="11" t="str">
        <f>Calculations!C181</f>
        <v>Residential</v>
      </c>
      <c r="E211" s="49">
        <f>Calculations!D181</f>
        <v>0.49928908597752403</v>
      </c>
      <c r="F211" s="49">
        <f>Calculations!H181</f>
        <v>0.49928908597752403</v>
      </c>
      <c r="G211" s="49">
        <f>Calculations!L181</f>
        <v>100</v>
      </c>
      <c r="H211" s="49">
        <f>Calculations!G181</f>
        <v>0</v>
      </c>
      <c r="I211" s="49">
        <f>Calculations!K181</f>
        <v>0</v>
      </c>
      <c r="J211" s="49">
        <f>Calculations!F181</f>
        <v>0</v>
      </c>
      <c r="K211" s="49">
        <f>Calculations!J181</f>
        <v>0</v>
      </c>
      <c r="L211" s="49">
        <f>Calculations!E181</f>
        <v>0</v>
      </c>
      <c r="M211" s="49">
        <f>Calculations!I181</f>
        <v>0</v>
      </c>
      <c r="N211" s="49">
        <f>Calculations!P181</f>
        <v>0.49928908597752403</v>
      </c>
      <c r="O211" s="49">
        <f>Calculations!T181</f>
        <v>100</v>
      </c>
      <c r="P211" s="49">
        <f>Calculations!O181</f>
        <v>0</v>
      </c>
      <c r="Q211" s="49">
        <f>Calculations!S181</f>
        <v>0</v>
      </c>
      <c r="R211" s="49">
        <f>Calculations!N181</f>
        <v>0</v>
      </c>
      <c r="S211" s="49">
        <f>Calculations!R181</f>
        <v>0</v>
      </c>
      <c r="T211" s="49">
        <f>Calculations!M181</f>
        <v>0</v>
      </c>
      <c r="U211" s="49">
        <f>Calculations!Q181</f>
        <v>0</v>
      </c>
      <c r="V211" s="31">
        <f>Calculations!AA181</f>
        <v>0</v>
      </c>
      <c r="W211" s="31">
        <f>Calculations!AB181</f>
        <v>0</v>
      </c>
      <c r="X211" s="31">
        <f>Calculations!Y181</f>
        <v>0</v>
      </c>
      <c r="Y211" s="31">
        <f>Calculations!Z181</f>
        <v>0</v>
      </c>
      <c r="Z211" s="31">
        <f>Calculations!AC181</f>
        <v>0</v>
      </c>
      <c r="AA211" s="31">
        <f>Calculations!AD181</f>
        <v>0</v>
      </c>
      <c r="AB211" s="31">
        <f>Calculations!AF181</f>
        <v>0</v>
      </c>
      <c r="AC211" s="31">
        <f>Calculations!AG181</f>
        <v>0</v>
      </c>
      <c r="AD211" s="31" t="s">
        <v>72</v>
      </c>
      <c r="AE211" s="33" t="s">
        <v>51</v>
      </c>
      <c r="AF211" s="21" t="s">
        <v>52</v>
      </c>
      <c r="AG211" s="20" t="s">
        <v>117</v>
      </c>
      <c r="AH211" s="26" t="s">
        <v>118</v>
      </c>
      <c r="AI211" s="26" t="s">
        <v>119</v>
      </c>
      <c r="AJ211" s="52" t="s">
        <v>113</v>
      </c>
      <c r="AK211" s="26" t="s">
        <v>172</v>
      </c>
    </row>
    <row r="212" spans="2:37" ht="127.5" x14ac:dyDescent="0.2">
      <c r="B212" s="29" t="str">
        <f>Calculations!A182</f>
        <v>34/24/004</v>
      </c>
      <c r="C212" s="20" t="str">
        <f>Calculations!B182</f>
        <v>Land at Samuels Farm</v>
      </c>
      <c r="D212" s="11" t="str">
        <f>Calculations!C182</f>
        <v>Residential</v>
      </c>
      <c r="E212" s="49">
        <f>Calculations!D182</f>
        <v>30.009352074733901</v>
      </c>
      <c r="F212" s="49">
        <f>Calculations!H182</f>
        <v>29.994011483039163</v>
      </c>
      <c r="G212" s="49">
        <f>Calculations!L182</f>
        <v>99.948880630089803</v>
      </c>
      <c r="H212" s="49">
        <f>Calculations!G182</f>
        <v>1.53405916947362E-2</v>
      </c>
      <c r="I212" s="49">
        <f>Calculations!K182</f>
        <v>5.111936991019566E-2</v>
      </c>
      <c r="J212" s="49">
        <f>Calculations!F182</f>
        <v>0</v>
      </c>
      <c r="K212" s="49">
        <f>Calculations!J182</f>
        <v>0</v>
      </c>
      <c r="L212" s="49">
        <f>Calculations!E182</f>
        <v>0</v>
      </c>
      <c r="M212" s="49">
        <f>Calculations!I182</f>
        <v>0</v>
      </c>
      <c r="N212" s="49">
        <f>Calculations!P182</f>
        <v>27.883040617349145</v>
      </c>
      <c r="O212" s="49">
        <f>Calculations!T182</f>
        <v>92.914503945005251</v>
      </c>
      <c r="P212" s="49">
        <f>Calculations!O182</f>
        <v>1.2833386558491999</v>
      </c>
      <c r="Q212" s="49">
        <f>Calculations!S182</f>
        <v>4.276462392967475</v>
      </c>
      <c r="R212" s="49">
        <f>Calculations!N182</f>
        <v>0.25770952863899799</v>
      </c>
      <c r="S212" s="49">
        <f>Calculations!R182</f>
        <v>0.85876405460941008</v>
      </c>
      <c r="T212" s="49">
        <f>Calculations!M182</f>
        <v>0.585263272896557</v>
      </c>
      <c r="U212" s="49">
        <f>Calculations!Q182</f>
        <v>1.9502696074178625</v>
      </c>
      <c r="V212" s="31">
        <f>Calculations!AA182</f>
        <v>0</v>
      </c>
      <c r="W212" s="31">
        <f>Calculations!AB182</f>
        <v>0</v>
      </c>
      <c r="X212" s="31">
        <f>Calculations!Y182</f>
        <v>0</v>
      </c>
      <c r="Y212" s="31">
        <f>Calculations!Z182</f>
        <v>0</v>
      </c>
      <c r="Z212" s="31">
        <f>Calculations!AC182</f>
        <v>0.58130427948291996</v>
      </c>
      <c r="AA212" s="31">
        <f>Calculations!AD182</f>
        <v>1.9370770752906183</v>
      </c>
      <c r="AB212" s="31">
        <f>Calculations!AF182</f>
        <v>0</v>
      </c>
      <c r="AC212" s="31">
        <f>Calculations!AG182</f>
        <v>0</v>
      </c>
      <c r="AD212" s="31" t="s">
        <v>50</v>
      </c>
      <c r="AE212" s="33" t="s">
        <v>67</v>
      </c>
      <c r="AF212" s="21" t="s">
        <v>52</v>
      </c>
      <c r="AG212" s="20" t="s">
        <v>63</v>
      </c>
      <c r="AH212" s="26" t="s">
        <v>208</v>
      </c>
      <c r="AI212" s="26" t="s">
        <v>65</v>
      </c>
      <c r="AJ212" s="26" t="s">
        <v>1008</v>
      </c>
      <c r="AK212" s="26" t="s">
        <v>209</v>
      </c>
    </row>
    <row r="213" spans="2:37" ht="63.75" x14ac:dyDescent="0.2">
      <c r="B213" s="29" t="str">
        <f>Calculations!A183</f>
        <v>34/24/005</v>
      </c>
      <c r="C213" s="20" t="str">
        <f>Calculations!B183</f>
        <v>Land at Acorn Street</v>
      </c>
      <c r="D213" s="11" t="str">
        <f>Calculations!C183</f>
        <v>Residential</v>
      </c>
      <c r="E213" s="49">
        <f>Calculations!D183</f>
        <v>4.5696473284993004</v>
      </c>
      <c r="F213" s="49">
        <f>Calculations!H183</f>
        <v>4.5696473284993004</v>
      </c>
      <c r="G213" s="49">
        <f>Calculations!L183</f>
        <v>100</v>
      </c>
      <c r="H213" s="49">
        <f>Calculations!G183</f>
        <v>0</v>
      </c>
      <c r="I213" s="49">
        <f>Calculations!K183</f>
        <v>0</v>
      </c>
      <c r="J213" s="49">
        <f>Calculations!F183</f>
        <v>0</v>
      </c>
      <c r="K213" s="49">
        <f>Calculations!J183</f>
        <v>0</v>
      </c>
      <c r="L213" s="49">
        <f>Calculations!E183</f>
        <v>0</v>
      </c>
      <c r="M213" s="49">
        <f>Calculations!I183</f>
        <v>0</v>
      </c>
      <c r="N213" s="49">
        <f>Calculations!P183</f>
        <v>4.3537797992667508</v>
      </c>
      <c r="O213" s="49">
        <f>Calculations!T183</f>
        <v>95.276057128385844</v>
      </c>
      <c r="P213" s="49">
        <f>Calculations!O183</f>
        <v>0.11819278435844099</v>
      </c>
      <c r="Q213" s="49">
        <f>Calculations!S183</f>
        <v>2.586474969770943</v>
      </c>
      <c r="R213" s="49">
        <f>Calculations!N183</f>
        <v>1.0403171492210799E-2</v>
      </c>
      <c r="S213" s="49">
        <f>Calculations!R183</f>
        <v>0.22765808265617871</v>
      </c>
      <c r="T213" s="49">
        <f>Calculations!M183</f>
        <v>8.7271573381897699E-2</v>
      </c>
      <c r="U213" s="49">
        <f>Calculations!Q183</f>
        <v>1.9098098191870356</v>
      </c>
      <c r="V213" s="31">
        <f>Calculations!AA183</f>
        <v>0</v>
      </c>
      <c r="W213" s="31">
        <f>Calculations!AB183</f>
        <v>0</v>
      </c>
      <c r="X213" s="31">
        <f>Calculations!Y183</f>
        <v>0</v>
      </c>
      <c r="Y213" s="31">
        <f>Calculations!Z183</f>
        <v>0</v>
      </c>
      <c r="Z213" s="31">
        <f>Calculations!AC183</f>
        <v>5.1624148061395099E-2</v>
      </c>
      <c r="AA213" s="31">
        <f>Calculations!AD183</f>
        <v>1.1297184301167673</v>
      </c>
      <c r="AB213" s="31">
        <f>Calculations!AF183</f>
        <v>0</v>
      </c>
      <c r="AC213" s="31">
        <f>Calculations!AG183</f>
        <v>0</v>
      </c>
      <c r="AD213" s="31" t="s">
        <v>72</v>
      </c>
      <c r="AE213" s="33" t="s">
        <v>51</v>
      </c>
      <c r="AF213" s="21" t="s">
        <v>52</v>
      </c>
      <c r="AG213" s="20" t="s">
        <v>63</v>
      </c>
      <c r="AH213" s="26" t="s">
        <v>88</v>
      </c>
      <c r="AI213" s="26" t="s">
        <v>74</v>
      </c>
      <c r="AJ213" s="26" t="s">
        <v>210</v>
      </c>
      <c r="AK213" s="26" t="s">
        <v>144</v>
      </c>
    </row>
    <row r="214" spans="2:37" ht="51" x14ac:dyDescent="0.2">
      <c r="B214" s="29" t="str">
        <f>Calculations!A184</f>
        <v>34/24/006</v>
      </c>
      <c r="C214" s="20" t="str">
        <f>Calculations!B184</f>
        <v>Land west of Widford Road, Hunsdon</v>
      </c>
      <c r="D214" s="11" t="str">
        <f>Calculations!C184</f>
        <v>Residential</v>
      </c>
      <c r="E214" s="49">
        <f>Calculations!D184</f>
        <v>0.94187578543573602</v>
      </c>
      <c r="F214" s="49">
        <f>Calculations!H184</f>
        <v>0.94187578543573602</v>
      </c>
      <c r="G214" s="49">
        <f>Calculations!L184</f>
        <v>100</v>
      </c>
      <c r="H214" s="49">
        <f>Calculations!G184</f>
        <v>0</v>
      </c>
      <c r="I214" s="49">
        <f>Calculations!K184</f>
        <v>0</v>
      </c>
      <c r="J214" s="49">
        <f>Calculations!F184</f>
        <v>0</v>
      </c>
      <c r="K214" s="49">
        <f>Calculations!J184</f>
        <v>0</v>
      </c>
      <c r="L214" s="49">
        <f>Calculations!E184</f>
        <v>0</v>
      </c>
      <c r="M214" s="49">
        <f>Calculations!I184</f>
        <v>0</v>
      </c>
      <c r="N214" s="49">
        <f>Calculations!P184</f>
        <v>0.77907858478993952</v>
      </c>
      <c r="O214" s="49">
        <f>Calculations!T184</f>
        <v>82.715640091492276</v>
      </c>
      <c r="P214" s="49">
        <f>Calculations!O184</f>
        <v>7.5042045949776995E-2</v>
      </c>
      <c r="Q214" s="49">
        <f>Calculations!S184</f>
        <v>7.9672975046343932</v>
      </c>
      <c r="R214" s="49">
        <f>Calculations!N184</f>
        <v>3.06481064527237E-2</v>
      </c>
      <c r="S214" s="49">
        <f>Calculations!R184</f>
        <v>3.2539435588680194</v>
      </c>
      <c r="T214" s="49">
        <f>Calculations!M184</f>
        <v>5.7107048243295801E-2</v>
      </c>
      <c r="U214" s="49">
        <f>Calculations!Q184</f>
        <v>6.0631188450053006</v>
      </c>
      <c r="V214" s="31">
        <f>Calculations!AA184</f>
        <v>0</v>
      </c>
      <c r="W214" s="31">
        <f>Calculations!AB184</f>
        <v>0</v>
      </c>
      <c r="X214" s="31">
        <f>Calculations!Y184</f>
        <v>0</v>
      </c>
      <c r="Y214" s="31">
        <f>Calculations!Z184</f>
        <v>0</v>
      </c>
      <c r="Z214" s="31">
        <f>Calculations!AC184</f>
        <v>3.7102239532980398E-2</v>
      </c>
      <c r="AA214" s="31">
        <f>Calculations!AD184</f>
        <v>3.9391860483827963</v>
      </c>
      <c r="AB214" s="31">
        <f>Calculations!AF184</f>
        <v>0</v>
      </c>
      <c r="AC214" s="31">
        <f>Calculations!AG184</f>
        <v>0</v>
      </c>
      <c r="AD214" s="31" t="s">
        <v>72</v>
      </c>
      <c r="AE214" s="33" t="s">
        <v>62</v>
      </c>
      <c r="AF214" s="21" t="s">
        <v>52</v>
      </c>
      <c r="AG214" s="20" t="s">
        <v>63</v>
      </c>
      <c r="AH214" s="26" t="s">
        <v>73</v>
      </c>
      <c r="AI214" s="26" t="s">
        <v>74</v>
      </c>
      <c r="AJ214" s="26" t="s">
        <v>211</v>
      </c>
      <c r="AK214" s="26" t="s">
        <v>144</v>
      </c>
    </row>
    <row r="215" spans="2:37" ht="38.25" x14ac:dyDescent="0.2">
      <c r="B215" s="53" t="str">
        <f>Calculations!A185</f>
        <v>35/24/001</v>
      </c>
      <c r="C215" s="20" t="str">
        <f>Calculations!B185</f>
        <v>Land off Deadfield Lane, Letty Green</v>
      </c>
      <c r="D215" s="11" t="str">
        <f>Calculations!C185</f>
        <v>Renewable energy</v>
      </c>
      <c r="E215" s="49">
        <f>Calculations!D185</f>
        <v>8.9769387520358492</v>
      </c>
      <c r="F215" s="49">
        <f>Calculations!H185</f>
        <v>8.9769387520358492</v>
      </c>
      <c r="G215" s="49">
        <f>Calculations!L185</f>
        <v>100</v>
      </c>
      <c r="H215" s="49">
        <f>Calculations!G185</f>
        <v>0</v>
      </c>
      <c r="I215" s="49">
        <f>Calculations!K185</f>
        <v>0</v>
      </c>
      <c r="J215" s="49">
        <f>Calculations!F185</f>
        <v>0</v>
      </c>
      <c r="K215" s="49">
        <f>Calculations!J185</f>
        <v>0</v>
      </c>
      <c r="L215" s="49">
        <f>Calculations!E185</f>
        <v>0</v>
      </c>
      <c r="M215" s="49">
        <f>Calculations!I185</f>
        <v>0</v>
      </c>
      <c r="N215" s="49">
        <f>Calculations!P185</f>
        <v>8.9090477546059024</v>
      </c>
      <c r="O215" s="49">
        <f>Calculations!T185</f>
        <v>99.243717715969154</v>
      </c>
      <c r="P215" s="49">
        <f>Calculations!O185</f>
        <v>6.2650777990460205E-2</v>
      </c>
      <c r="Q215" s="49">
        <f>Calculations!S185</f>
        <v>0.69790804773232806</v>
      </c>
      <c r="R215" s="49">
        <f>Calculations!N185</f>
        <v>3.0224373659067999E-3</v>
      </c>
      <c r="S215" s="49">
        <f>Calculations!R185</f>
        <v>3.366890929517985E-2</v>
      </c>
      <c r="T215" s="49">
        <f>Calculations!M185</f>
        <v>2.2177820735800199E-3</v>
      </c>
      <c r="U215" s="49">
        <f>Calculations!Q185</f>
        <v>2.4705327003340164E-2</v>
      </c>
      <c r="V215" s="31">
        <f>Calculations!AA185</f>
        <v>0</v>
      </c>
      <c r="W215" s="31">
        <f>Calculations!AB185</f>
        <v>0</v>
      </c>
      <c r="X215" s="31">
        <f>Calculations!Y185</f>
        <v>0</v>
      </c>
      <c r="Y215" s="31">
        <f>Calculations!Z185</f>
        <v>0</v>
      </c>
      <c r="Z215" s="31">
        <f>Calculations!AC185</f>
        <v>1.4824266019994601E-2</v>
      </c>
      <c r="AA215" s="31">
        <f>Calculations!AD185</f>
        <v>0.16513720801127951</v>
      </c>
      <c r="AB215" s="31">
        <f>Calculations!AF185</f>
        <v>0</v>
      </c>
      <c r="AC215" s="31">
        <f>Calculations!AG185</f>
        <v>0</v>
      </c>
      <c r="AD215" s="31" t="s">
        <v>77</v>
      </c>
      <c r="AE215" s="33" t="s">
        <v>58</v>
      </c>
      <c r="AF215" s="21" t="s">
        <v>197</v>
      </c>
      <c r="AG215" s="20" t="s">
        <v>117</v>
      </c>
      <c r="AH215" s="26" t="s">
        <v>165</v>
      </c>
      <c r="AI215" s="26" t="s">
        <v>119</v>
      </c>
      <c r="AJ215" s="26" t="s">
        <v>212</v>
      </c>
      <c r="AK215" s="26" t="s">
        <v>144</v>
      </c>
    </row>
    <row r="216" spans="2:37" ht="38.25" x14ac:dyDescent="0.2">
      <c r="B216" s="29" t="str">
        <f>Calculations!A186</f>
        <v>36/24/001</v>
      </c>
      <c r="C216" s="20" t="str">
        <f>Calculations!B186</f>
        <v>Land off Little Berkhamsted Lane</v>
      </c>
      <c r="D216" s="11" t="str">
        <f>Calculations!C186</f>
        <v>Residential</v>
      </c>
      <c r="E216" s="49">
        <f>Calculations!D186</f>
        <v>0.91772672205828099</v>
      </c>
      <c r="F216" s="49">
        <f>Calculations!H186</f>
        <v>0.91772672205828099</v>
      </c>
      <c r="G216" s="49">
        <f>Calculations!L186</f>
        <v>100</v>
      </c>
      <c r="H216" s="49">
        <f>Calculations!G186</f>
        <v>0</v>
      </c>
      <c r="I216" s="49">
        <f>Calculations!K186</f>
        <v>0</v>
      </c>
      <c r="J216" s="49">
        <f>Calculations!F186</f>
        <v>0</v>
      </c>
      <c r="K216" s="49">
        <f>Calculations!J186</f>
        <v>0</v>
      </c>
      <c r="L216" s="49">
        <f>Calculations!E186</f>
        <v>0</v>
      </c>
      <c r="M216" s="49">
        <f>Calculations!I186</f>
        <v>0</v>
      </c>
      <c r="N216" s="49">
        <f>Calculations!P186</f>
        <v>0.85933893745333456</v>
      </c>
      <c r="O216" s="49">
        <f>Calculations!T186</f>
        <v>93.63778092088306</v>
      </c>
      <c r="P216" s="49">
        <f>Calculations!O186</f>
        <v>4.1981407066548099E-2</v>
      </c>
      <c r="Q216" s="49">
        <f>Calculations!S186</f>
        <v>4.5744998001575059</v>
      </c>
      <c r="R216" s="49">
        <f>Calculations!N186</f>
        <v>1.60062216310179E-3</v>
      </c>
      <c r="S216" s="49">
        <f>Calculations!R186</f>
        <v>0.17441163307437627</v>
      </c>
      <c r="T216" s="49">
        <f>Calculations!M186</f>
        <v>1.4805755375296501E-2</v>
      </c>
      <c r="U216" s="49">
        <f>Calculations!Q186</f>
        <v>1.6133076458850513</v>
      </c>
      <c r="V216" s="31">
        <f>Calculations!AA186</f>
        <v>0</v>
      </c>
      <c r="W216" s="31">
        <f>Calculations!AB186</f>
        <v>0</v>
      </c>
      <c r="X216" s="31">
        <f>Calculations!Y186</f>
        <v>0</v>
      </c>
      <c r="Y216" s="31">
        <f>Calculations!Z186</f>
        <v>0</v>
      </c>
      <c r="Z216" s="31">
        <f>Calculations!AC186</f>
        <v>8.8034225403913202E-3</v>
      </c>
      <c r="AA216" s="31">
        <f>Calculations!AD186</f>
        <v>0.95926405200961895</v>
      </c>
      <c r="AB216" s="31">
        <f>Calculations!AF186</f>
        <v>0</v>
      </c>
      <c r="AC216" s="31">
        <f>Calculations!AG186</f>
        <v>0</v>
      </c>
      <c r="AD216" s="31" t="s">
        <v>72</v>
      </c>
      <c r="AE216" s="33" t="s">
        <v>78</v>
      </c>
      <c r="AF216" s="21" t="s">
        <v>52</v>
      </c>
      <c r="AG216" s="20" t="s">
        <v>63</v>
      </c>
      <c r="AH216" s="26" t="s">
        <v>73</v>
      </c>
      <c r="AI216" s="26" t="s">
        <v>74</v>
      </c>
      <c r="AJ216" s="26" t="s">
        <v>213</v>
      </c>
      <c r="AK216" s="26" t="s">
        <v>144</v>
      </c>
    </row>
    <row r="217" spans="2:37" ht="38.25" x14ac:dyDescent="0.2">
      <c r="B217" s="29" t="str">
        <f>Calculations!A187</f>
        <v>36/24/002</v>
      </c>
      <c r="C217" s="20" t="str">
        <f>Calculations!B187</f>
        <v>Land West of Church Road</v>
      </c>
      <c r="D217" s="11" t="str">
        <f>Calculations!C187</f>
        <v>Residential</v>
      </c>
      <c r="E217" s="49">
        <f>Calculations!D187</f>
        <v>7.20524265463217</v>
      </c>
      <c r="F217" s="49">
        <f>Calculations!H187</f>
        <v>7.20524265463217</v>
      </c>
      <c r="G217" s="49">
        <f>Calculations!L187</f>
        <v>100</v>
      </c>
      <c r="H217" s="49">
        <f>Calculations!G187</f>
        <v>0</v>
      </c>
      <c r="I217" s="49">
        <f>Calculations!K187</f>
        <v>0</v>
      </c>
      <c r="J217" s="49">
        <f>Calculations!F187</f>
        <v>0</v>
      </c>
      <c r="K217" s="49">
        <f>Calculations!J187</f>
        <v>0</v>
      </c>
      <c r="L217" s="49">
        <f>Calculations!E187</f>
        <v>0</v>
      </c>
      <c r="M217" s="49">
        <f>Calculations!I187</f>
        <v>0</v>
      </c>
      <c r="N217" s="49">
        <f>Calculations!P187</f>
        <v>6.9491401709603275</v>
      </c>
      <c r="O217" s="49">
        <f>Calculations!T187</f>
        <v>96.445609177267656</v>
      </c>
      <c r="P217" s="49">
        <f>Calculations!O187</f>
        <v>0.18396123218049601</v>
      </c>
      <c r="Q217" s="49">
        <f>Calculations!S187</f>
        <v>2.5531580405863137</v>
      </c>
      <c r="R217" s="49">
        <f>Calculations!N187</f>
        <v>2.4693889836045702E-2</v>
      </c>
      <c r="S217" s="49">
        <f>Calculations!R187</f>
        <v>0.34272114097601247</v>
      </c>
      <c r="T217" s="49">
        <f>Calculations!M187</f>
        <v>4.7447361655300398E-2</v>
      </c>
      <c r="U217" s="49">
        <f>Calculations!Q187</f>
        <v>0.65851164117001693</v>
      </c>
      <c r="V217" s="31">
        <f>Calculations!AA187</f>
        <v>0</v>
      </c>
      <c r="W217" s="31">
        <f>Calculations!AB187</f>
        <v>0</v>
      </c>
      <c r="X217" s="31">
        <f>Calculations!Y187</f>
        <v>0</v>
      </c>
      <c r="Y217" s="31">
        <f>Calculations!Z187</f>
        <v>0</v>
      </c>
      <c r="Z217" s="31">
        <f>Calculations!AC187</f>
        <v>0.106352126464755</v>
      </c>
      <c r="AA217" s="31">
        <f>Calculations!AD187</f>
        <v>1.4760380956272501</v>
      </c>
      <c r="AB217" s="31">
        <f>Calculations!AF187</f>
        <v>0</v>
      </c>
      <c r="AC217" s="31">
        <f>Calculations!AG187</f>
        <v>0</v>
      </c>
      <c r="AD217" s="31" t="s">
        <v>72</v>
      </c>
      <c r="AE217" s="33" t="s">
        <v>62</v>
      </c>
      <c r="AF217" s="21" t="s">
        <v>52</v>
      </c>
      <c r="AG217" s="20" t="s">
        <v>63</v>
      </c>
      <c r="AH217" s="26" t="s">
        <v>73</v>
      </c>
      <c r="AI217" s="26" t="s">
        <v>74</v>
      </c>
      <c r="AJ217" s="26" t="s">
        <v>50</v>
      </c>
      <c r="AK217" s="20" t="s">
        <v>214</v>
      </c>
    </row>
    <row r="218" spans="2:37" ht="63.75" x14ac:dyDescent="0.2">
      <c r="B218" s="29" t="str">
        <f>Calculations!A188</f>
        <v>36/24/003</v>
      </c>
      <c r="C218" s="20" t="str">
        <f>Calculations!B188</f>
        <v>Land East of Church Road</v>
      </c>
      <c r="D218" s="11" t="str">
        <f>Calculations!C188</f>
        <v>Residential</v>
      </c>
      <c r="E218" s="49">
        <f>Calculations!D188</f>
        <v>7.2254865082311497</v>
      </c>
      <c r="F218" s="49">
        <f>Calculations!H188</f>
        <v>7.2254865082311497</v>
      </c>
      <c r="G218" s="49">
        <f>Calculations!L188</f>
        <v>100</v>
      </c>
      <c r="H218" s="49">
        <f>Calculations!G188</f>
        <v>0</v>
      </c>
      <c r="I218" s="49">
        <f>Calculations!K188</f>
        <v>0</v>
      </c>
      <c r="J218" s="49">
        <f>Calculations!F188</f>
        <v>0</v>
      </c>
      <c r="K218" s="49">
        <f>Calculations!J188</f>
        <v>0</v>
      </c>
      <c r="L218" s="49">
        <f>Calculations!E188</f>
        <v>0</v>
      </c>
      <c r="M218" s="49">
        <f>Calculations!I188</f>
        <v>0</v>
      </c>
      <c r="N218" s="49">
        <f>Calculations!P188</f>
        <v>6.9520440596076529</v>
      </c>
      <c r="O218" s="49">
        <f>Calculations!T188</f>
        <v>96.215584261184404</v>
      </c>
      <c r="P218" s="49">
        <f>Calculations!O188</f>
        <v>0.18473572215588199</v>
      </c>
      <c r="Q218" s="49">
        <f>Calculations!S188</f>
        <v>2.5567236468497208</v>
      </c>
      <c r="R218" s="49">
        <f>Calculations!N188</f>
        <v>2.5482362864178099E-2</v>
      </c>
      <c r="S218" s="49">
        <f>Calculations!R188</f>
        <v>0.35267331597877916</v>
      </c>
      <c r="T218" s="49">
        <f>Calculations!M188</f>
        <v>6.3224363603437E-2</v>
      </c>
      <c r="U218" s="49">
        <f>Calculations!Q188</f>
        <v>0.87501877598709643</v>
      </c>
      <c r="V218" s="31">
        <f>Calculations!AA188</f>
        <v>0</v>
      </c>
      <c r="W218" s="31">
        <f>Calculations!AB188</f>
        <v>0</v>
      </c>
      <c r="X218" s="31">
        <f>Calculations!Y188</f>
        <v>0</v>
      </c>
      <c r="Y218" s="31">
        <f>Calculations!Z188</f>
        <v>0</v>
      </c>
      <c r="Z218" s="31">
        <f>Calculations!AC188</f>
        <v>0.10675294418300101</v>
      </c>
      <c r="AA218" s="31">
        <f>Calculations!AD188</f>
        <v>1.4774499137378485</v>
      </c>
      <c r="AB218" s="31">
        <f>Calculations!AF188</f>
        <v>0</v>
      </c>
      <c r="AC218" s="31">
        <f>Calculations!AG188</f>
        <v>0</v>
      </c>
      <c r="AD218" s="31" t="s">
        <v>72</v>
      </c>
      <c r="AE218" s="33" t="s">
        <v>62</v>
      </c>
      <c r="AF218" s="21" t="s">
        <v>52</v>
      </c>
      <c r="AG218" s="20" t="s">
        <v>63</v>
      </c>
      <c r="AH218" s="26" t="s">
        <v>73</v>
      </c>
      <c r="AI218" s="26" t="s">
        <v>74</v>
      </c>
      <c r="AJ218" s="26" t="s">
        <v>215</v>
      </c>
      <c r="AK218" s="26" t="s">
        <v>144</v>
      </c>
    </row>
    <row r="219" spans="2:37" x14ac:dyDescent="0.2">
      <c r="B219" s="29" t="str">
        <f>Calculations!A189</f>
        <v>36/24/004</v>
      </c>
      <c r="C219" s="20" t="str">
        <f>Calculations!B189</f>
        <v>Little Stockings House</v>
      </c>
      <c r="D219" s="11" t="str">
        <f>Calculations!C189</f>
        <v>Unknown</v>
      </c>
      <c r="E219" s="49">
        <f>Calculations!D189</f>
        <v>0.29609027309590003</v>
      </c>
      <c r="F219" s="49">
        <f>Calculations!H189</f>
        <v>0.29609027309590003</v>
      </c>
      <c r="G219" s="49">
        <f>Calculations!L189</f>
        <v>100</v>
      </c>
      <c r="H219" s="49">
        <f>Calculations!G189</f>
        <v>0</v>
      </c>
      <c r="I219" s="49">
        <f>Calculations!K189</f>
        <v>0</v>
      </c>
      <c r="J219" s="49">
        <f>Calculations!F189</f>
        <v>0</v>
      </c>
      <c r="K219" s="49">
        <f>Calculations!J189</f>
        <v>0</v>
      </c>
      <c r="L219" s="49">
        <f>Calculations!E189</f>
        <v>0</v>
      </c>
      <c r="M219" s="49">
        <f>Calculations!I189</f>
        <v>0</v>
      </c>
      <c r="N219" s="49">
        <f>Calculations!P189</f>
        <v>0.29609027309590003</v>
      </c>
      <c r="O219" s="49">
        <f>Calculations!T189</f>
        <v>100</v>
      </c>
      <c r="P219" s="49">
        <f>Calculations!O189</f>
        <v>0</v>
      </c>
      <c r="Q219" s="49">
        <f>Calculations!S189</f>
        <v>0</v>
      </c>
      <c r="R219" s="49">
        <f>Calculations!N189</f>
        <v>0</v>
      </c>
      <c r="S219" s="49">
        <f>Calculations!R189</f>
        <v>0</v>
      </c>
      <c r="T219" s="49">
        <f>Calculations!M189</f>
        <v>0</v>
      </c>
      <c r="U219" s="49">
        <f>Calculations!Q189</f>
        <v>0</v>
      </c>
      <c r="V219" s="31">
        <f>Calculations!AA189</f>
        <v>0</v>
      </c>
      <c r="W219" s="31">
        <f>Calculations!AB189</f>
        <v>0</v>
      </c>
      <c r="X219" s="31">
        <f>Calculations!Y189</f>
        <v>0</v>
      </c>
      <c r="Y219" s="31">
        <f>Calculations!Z189</f>
        <v>0</v>
      </c>
      <c r="Z219" s="31">
        <f>Calculations!AC189</f>
        <v>0</v>
      </c>
      <c r="AA219" s="31">
        <f>Calculations!AD189</f>
        <v>0</v>
      </c>
      <c r="AB219" s="31">
        <f>Calculations!AF189</f>
        <v>0</v>
      </c>
      <c r="AC219" s="31">
        <f>Calculations!AG189</f>
        <v>0</v>
      </c>
      <c r="AD219" s="31" t="s">
        <v>72</v>
      </c>
      <c r="AE219" s="33" t="s">
        <v>58</v>
      </c>
      <c r="AF219" s="21" t="s">
        <v>52</v>
      </c>
      <c r="AG219" s="20" t="s">
        <v>110</v>
      </c>
      <c r="AH219" s="26" t="s">
        <v>111</v>
      </c>
      <c r="AI219" s="26" t="s">
        <v>112</v>
      </c>
      <c r="AJ219" s="26" t="s">
        <v>176</v>
      </c>
      <c r="AK219" s="26" t="s">
        <v>195</v>
      </c>
    </row>
    <row r="220" spans="2:37" ht="76.5" x14ac:dyDescent="0.2">
      <c r="B220" s="29" t="str">
        <f>Calculations!A190</f>
        <v>37/24/001</v>
      </c>
      <c r="C220" s="20" t="str">
        <f>Calculations!B190</f>
        <v>Northbank</v>
      </c>
      <c r="D220" s="11" t="str">
        <f>Calculations!C190</f>
        <v>Residential</v>
      </c>
      <c r="E220" s="49">
        <f>Calculations!D190</f>
        <v>0.32260135910204801</v>
      </c>
      <c r="F220" s="49">
        <f>Calculations!H190</f>
        <v>0.32260135910204801</v>
      </c>
      <c r="G220" s="49">
        <f>Calculations!L190</f>
        <v>100</v>
      </c>
      <c r="H220" s="49">
        <f>Calculations!G190</f>
        <v>0</v>
      </c>
      <c r="I220" s="49">
        <f>Calculations!K190</f>
        <v>0</v>
      </c>
      <c r="J220" s="49">
        <f>Calculations!F190</f>
        <v>0</v>
      </c>
      <c r="K220" s="49">
        <f>Calculations!J190</f>
        <v>0</v>
      </c>
      <c r="L220" s="49">
        <f>Calculations!E190</f>
        <v>0</v>
      </c>
      <c r="M220" s="49">
        <f>Calculations!I190</f>
        <v>0</v>
      </c>
      <c r="N220" s="49">
        <f>Calculations!P190</f>
        <v>0.2286449372528227</v>
      </c>
      <c r="O220" s="49">
        <f>Calculations!T190</f>
        <v>70.875379412303033</v>
      </c>
      <c r="P220" s="49">
        <f>Calculations!O190</f>
        <v>5.0338283010231598E-2</v>
      </c>
      <c r="Q220" s="49">
        <f>Calculations!S190</f>
        <v>15.603865758763948</v>
      </c>
      <c r="R220" s="49">
        <f>Calculations!N190</f>
        <v>3.0815813845673199E-2</v>
      </c>
      <c r="S220" s="49">
        <f>Calculations!R190</f>
        <v>9.5522889089643535</v>
      </c>
      <c r="T220" s="49">
        <f>Calculations!M190</f>
        <v>1.2802324993320501E-2</v>
      </c>
      <c r="U220" s="49">
        <f>Calculations!Q190</f>
        <v>3.9684659199686632</v>
      </c>
      <c r="V220" s="31">
        <f>Calculations!AA190</f>
        <v>0</v>
      </c>
      <c r="W220" s="31">
        <f>Calculations!AB190</f>
        <v>0</v>
      </c>
      <c r="X220" s="31">
        <f>Calculations!Y190</f>
        <v>0</v>
      </c>
      <c r="Y220" s="31">
        <f>Calculations!Z190</f>
        <v>0</v>
      </c>
      <c r="Z220" s="31">
        <f>Calculations!AC190</f>
        <v>2.9962637722495401E-2</v>
      </c>
      <c r="AA220" s="31">
        <f>Calculations!AD190</f>
        <v>9.2878212930954724</v>
      </c>
      <c r="AB220" s="31">
        <f>Calculations!AF190</f>
        <v>0</v>
      </c>
      <c r="AC220" s="31">
        <f>Calculations!AG190</f>
        <v>0</v>
      </c>
      <c r="AD220" s="31" t="s">
        <v>72</v>
      </c>
      <c r="AE220" s="33" t="s">
        <v>62</v>
      </c>
      <c r="AF220" s="21" t="s">
        <v>52</v>
      </c>
      <c r="AG220" s="20" t="s">
        <v>63</v>
      </c>
      <c r="AH220" s="26" t="s">
        <v>73</v>
      </c>
      <c r="AI220" s="26" t="s">
        <v>74</v>
      </c>
      <c r="AJ220" s="26" t="s">
        <v>216</v>
      </c>
      <c r="AK220" s="26" t="s">
        <v>968</v>
      </c>
    </row>
    <row r="221" spans="2:37" ht="38.25" x14ac:dyDescent="0.2">
      <c r="B221" s="29" t="str">
        <f>Calculations!A191</f>
        <v>37/24/002</v>
      </c>
      <c r="C221" s="20" t="str">
        <f>Calculations!B191</f>
        <v>Land at Side Hilly</v>
      </c>
      <c r="D221" s="11" t="str">
        <f>Calculations!C191</f>
        <v>Residential</v>
      </c>
      <c r="E221" s="49">
        <f>Calculations!D191</f>
        <v>1.08966755033656</v>
      </c>
      <c r="F221" s="49">
        <f>Calculations!H191</f>
        <v>1.08966755033656</v>
      </c>
      <c r="G221" s="49">
        <f>Calculations!L191</f>
        <v>100</v>
      </c>
      <c r="H221" s="49">
        <f>Calculations!G191</f>
        <v>0</v>
      </c>
      <c r="I221" s="49">
        <f>Calculations!K191</f>
        <v>0</v>
      </c>
      <c r="J221" s="49">
        <f>Calculations!F191</f>
        <v>0</v>
      </c>
      <c r="K221" s="49">
        <f>Calculations!J191</f>
        <v>0</v>
      </c>
      <c r="L221" s="49">
        <f>Calculations!E191</f>
        <v>0</v>
      </c>
      <c r="M221" s="49">
        <f>Calculations!I191</f>
        <v>0</v>
      </c>
      <c r="N221" s="49">
        <f>Calculations!P191</f>
        <v>1.08966755033656</v>
      </c>
      <c r="O221" s="49">
        <f>Calculations!T191</f>
        <v>100</v>
      </c>
      <c r="P221" s="49">
        <f>Calculations!O191</f>
        <v>0</v>
      </c>
      <c r="Q221" s="49">
        <f>Calculations!S191</f>
        <v>0</v>
      </c>
      <c r="R221" s="49">
        <f>Calculations!N191</f>
        <v>0</v>
      </c>
      <c r="S221" s="49">
        <f>Calculations!R191</f>
        <v>0</v>
      </c>
      <c r="T221" s="49">
        <f>Calculations!M191</f>
        <v>0</v>
      </c>
      <c r="U221" s="49">
        <f>Calculations!Q191</f>
        <v>0</v>
      </c>
      <c r="V221" s="31">
        <f>Calculations!AA191</f>
        <v>0</v>
      </c>
      <c r="W221" s="31">
        <f>Calculations!AB191</f>
        <v>0</v>
      </c>
      <c r="X221" s="31">
        <f>Calculations!Y191</f>
        <v>0</v>
      </c>
      <c r="Y221" s="31">
        <f>Calculations!Z191</f>
        <v>0</v>
      </c>
      <c r="Z221" s="31">
        <f>Calculations!AC191</f>
        <v>0</v>
      </c>
      <c r="AA221" s="31">
        <f>Calculations!AD191</f>
        <v>0</v>
      </c>
      <c r="AB221" s="31">
        <f>Calculations!AF191</f>
        <v>0</v>
      </c>
      <c r="AC221" s="31">
        <f>Calculations!AG191</f>
        <v>0</v>
      </c>
      <c r="AD221" s="31" t="s">
        <v>72</v>
      </c>
      <c r="AE221" s="33" t="s">
        <v>62</v>
      </c>
      <c r="AF221" s="21" t="s">
        <v>52</v>
      </c>
      <c r="AG221" s="20" t="s">
        <v>117</v>
      </c>
      <c r="AH221" s="26" t="s">
        <v>165</v>
      </c>
      <c r="AI221" s="26" t="s">
        <v>119</v>
      </c>
      <c r="AJ221" s="79" t="s">
        <v>113</v>
      </c>
      <c r="AK221" s="54" t="s">
        <v>172</v>
      </c>
    </row>
    <row r="222" spans="2:37" ht="117" customHeight="1" x14ac:dyDescent="0.2">
      <c r="B222" s="29" t="str">
        <f>Calculations!A192</f>
        <v>37/24/003</v>
      </c>
      <c r="C222" s="20" t="str">
        <f>Calculations!B192</f>
        <v>Land on the South Side of Standon Road</v>
      </c>
      <c r="D222" s="11" t="str">
        <f>Calculations!C192</f>
        <v>Residential</v>
      </c>
      <c r="E222" s="49">
        <f>Calculations!D192</f>
        <v>19.687136098378499</v>
      </c>
      <c r="F222" s="49">
        <f>Calculations!H192</f>
        <v>18.058025494428023</v>
      </c>
      <c r="G222" s="49">
        <f>Calculations!L192</f>
        <v>91.724999533656629</v>
      </c>
      <c r="H222" s="49">
        <f>Calculations!G192</f>
        <v>1.21704012269402</v>
      </c>
      <c r="I222" s="49">
        <f>Calculations!K192</f>
        <v>6.1819053650686131</v>
      </c>
      <c r="J222" s="49">
        <f>Calculations!F192</f>
        <v>3.8011042424204E-2</v>
      </c>
      <c r="K222" s="49">
        <f>Calculations!J192</f>
        <v>0.19307553030699434</v>
      </c>
      <c r="L222" s="49">
        <f>Calculations!E192</f>
        <v>0.37405943883225101</v>
      </c>
      <c r="M222" s="49">
        <f>Calculations!I192</f>
        <v>1.9000195709677643</v>
      </c>
      <c r="N222" s="49">
        <f>Calculations!P192</f>
        <v>18.71698437194771</v>
      </c>
      <c r="O222" s="49">
        <f>Calculations!T192</f>
        <v>95.072154113311115</v>
      </c>
      <c r="P222" s="49">
        <f>Calculations!O192</f>
        <v>0.47002617432024202</v>
      </c>
      <c r="Q222" s="49">
        <f>Calculations!S192</f>
        <v>2.3874786661273451</v>
      </c>
      <c r="R222" s="49">
        <f>Calculations!N192</f>
        <v>0.13949968051134801</v>
      </c>
      <c r="S222" s="49">
        <f>Calculations!R192</f>
        <v>0.70858290314170014</v>
      </c>
      <c r="T222" s="49">
        <f>Calculations!M192</f>
        <v>0.36062587159919701</v>
      </c>
      <c r="U222" s="49">
        <f>Calculations!Q192</f>
        <v>1.8317843174198374</v>
      </c>
      <c r="V222" s="31">
        <f>Calculations!AA192</f>
        <v>5.8999999999999997E-2</v>
      </c>
      <c r="W222" s="31">
        <f>Calculations!AB192</f>
        <v>0.29968807908459288</v>
      </c>
      <c r="X222" s="31">
        <f>Calculations!Y192</f>
        <v>9.6027870430669196E-3</v>
      </c>
      <c r="Y222" s="31">
        <f>Calculations!Z192</f>
        <v>4.877696275923972E-2</v>
      </c>
      <c r="Z222" s="31">
        <f>Calculations!AC192</f>
        <v>0.26048292054996303</v>
      </c>
      <c r="AA222" s="31">
        <f>Calculations!AD192</f>
        <v>1.32311230667734</v>
      </c>
      <c r="AB222" s="31">
        <f>Calculations!AF192</f>
        <v>0</v>
      </c>
      <c r="AC222" s="31">
        <f>Calculations!AG192</f>
        <v>0</v>
      </c>
      <c r="AD222" s="31" t="s">
        <v>50</v>
      </c>
      <c r="AE222" s="33" t="s">
        <v>67</v>
      </c>
      <c r="AF222" s="21" t="s">
        <v>52</v>
      </c>
      <c r="AG222" s="20" t="s">
        <v>53</v>
      </c>
      <c r="AH222" s="26" t="s">
        <v>54</v>
      </c>
      <c r="AI222" s="26" t="s">
        <v>93</v>
      </c>
      <c r="AJ222" s="26" t="s">
        <v>994</v>
      </c>
      <c r="AK222" s="26" t="s">
        <v>968</v>
      </c>
    </row>
    <row r="223" spans="2:37" ht="38.25" x14ac:dyDescent="0.2">
      <c r="B223" s="29" t="str">
        <f>Calculations!A193</f>
        <v>37/24/004</v>
      </c>
      <c r="C223" s="20" t="str">
        <f>Calculations!B193</f>
        <v>Land East of Albury Road, Little Hadham, title number HD554147</v>
      </c>
      <c r="D223" s="11" t="str">
        <f>Calculations!C193</f>
        <v>Residential</v>
      </c>
      <c r="E223" s="49">
        <f>Calculations!D193</f>
        <v>0.505918837256077</v>
      </c>
      <c r="F223" s="49">
        <f>Calculations!H193</f>
        <v>0.505918837256077</v>
      </c>
      <c r="G223" s="49">
        <f>Calculations!L193</f>
        <v>100</v>
      </c>
      <c r="H223" s="49">
        <f>Calculations!G193</f>
        <v>0</v>
      </c>
      <c r="I223" s="49">
        <f>Calculations!K193</f>
        <v>0</v>
      </c>
      <c r="J223" s="49">
        <f>Calculations!F193</f>
        <v>0</v>
      </c>
      <c r="K223" s="49">
        <f>Calculations!J193</f>
        <v>0</v>
      </c>
      <c r="L223" s="49">
        <f>Calculations!E193</f>
        <v>0</v>
      </c>
      <c r="M223" s="49">
        <f>Calculations!I193</f>
        <v>0</v>
      </c>
      <c r="N223" s="49">
        <f>Calculations!P193</f>
        <v>0.505918837256077</v>
      </c>
      <c r="O223" s="49">
        <f>Calculations!T193</f>
        <v>100</v>
      </c>
      <c r="P223" s="49">
        <f>Calculations!O193</f>
        <v>0</v>
      </c>
      <c r="Q223" s="49">
        <f>Calculations!S193</f>
        <v>0</v>
      </c>
      <c r="R223" s="49">
        <f>Calculations!N193</f>
        <v>0</v>
      </c>
      <c r="S223" s="49">
        <f>Calculations!R193</f>
        <v>0</v>
      </c>
      <c r="T223" s="49">
        <f>Calculations!M193</f>
        <v>0</v>
      </c>
      <c r="U223" s="49">
        <f>Calculations!Q193</f>
        <v>0</v>
      </c>
      <c r="V223" s="31">
        <f>Calculations!AA193</f>
        <v>0</v>
      </c>
      <c r="W223" s="31">
        <f>Calculations!AB193</f>
        <v>0</v>
      </c>
      <c r="X223" s="31">
        <f>Calculations!Y193</f>
        <v>0</v>
      </c>
      <c r="Y223" s="31">
        <f>Calculations!Z193</f>
        <v>0</v>
      </c>
      <c r="Z223" s="31">
        <f>Calculations!AC193</f>
        <v>0</v>
      </c>
      <c r="AA223" s="31">
        <f>Calculations!AD193</f>
        <v>0</v>
      </c>
      <c r="AB223" s="31">
        <f>Calculations!AF193</f>
        <v>0</v>
      </c>
      <c r="AC223" s="31">
        <f>Calculations!AG193</f>
        <v>0</v>
      </c>
      <c r="AD223" s="31" t="s">
        <v>72</v>
      </c>
      <c r="AE223" s="33" t="s">
        <v>62</v>
      </c>
      <c r="AF223" s="21" t="s">
        <v>52</v>
      </c>
      <c r="AG223" s="20" t="s">
        <v>110</v>
      </c>
      <c r="AH223" s="26" t="s">
        <v>111</v>
      </c>
      <c r="AI223" s="26" t="s">
        <v>112</v>
      </c>
      <c r="AJ223" s="79" t="s">
        <v>113</v>
      </c>
      <c r="AK223" s="26" t="s">
        <v>217</v>
      </c>
    </row>
    <row r="224" spans="2:37" ht="76.5" x14ac:dyDescent="0.2">
      <c r="B224" s="29" t="str">
        <f>Calculations!A194</f>
        <v>37/24/005</v>
      </c>
      <c r="C224" s="20" t="str">
        <f>Calculations!B194</f>
        <v>Church End Farm, Little Hadham</v>
      </c>
      <c r="D224" s="11" t="str">
        <f>Calculations!C194</f>
        <v>Employment</v>
      </c>
      <c r="E224" s="49">
        <f>Calculations!D194</f>
        <v>1.40321728744356</v>
      </c>
      <c r="F224" s="49">
        <f>Calculations!H194</f>
        <v>1.40321728744356</v>
      </c>
      <c r="G224" s="49">
        <f>Calculations!L194</f>
        <v>100</v>
      </c>
      <c r="H224" s="49">
        <f>Calculations!G194</f>
        <v>0</v>
      </c>
      <c r="I224" s="49">
        <f>Calculations!K194</f>
        <v>0</v>
      </c>
      <c r="J224" s="49">
        <f>Calculations!F194</f>
        <v>0</v>
      </c>
      <c r="K224" s="49">
        <f>Calculations!J194</f>
        <v>0</v>
      </c>
      <c r="L224" s="49">
        <f>Calculations!E194</f>
        <v>0</v>
      </c>
      <c r="M224" s="49">
        <f>Calculations!I194</f>
        <v>0</v>
      </c>
      <c r="N224" s="49">
        <f>Calculations!P194</f>
        <v>1.0185854964254069</v>
      </c>
      <c r="O224" s="49">
        <f>Calculations!T194</f>
        <v>72.589292160240447</v>
      </c>
      <c r="P224" s="49">
        <f>Calculations!O194</f>
        <v>0.25485265578620098</v>
      </c>
      <c r="Q224" s="49">
        <f>Calculations!S194</f>
        <v>18.162023662814349</v>
      </c>
      <c r="R224" s="49">
        <f>Calculations!N194</f>
        <v>0.124407913312254</v>
      </c>
      <c r="S224" s="49">
        <f>Calculations!R194</f>
        <v>8.8659051185797129</v>
      </c>
      <c r="T224" s="49">
        <f>Calculations!M194</f>
        <v>5.3712219196982904E-3</v>
      </c>
      <c r="U224" s="49">
        <f>Calculations!Q194</f>
        <v>0.38277905836549431</v>
      </c>
      <c r="V224" s="31">
        <f>Calculations!AA194</f>
        <v>0</v>
      </c>
      <c r="W224" s="31">
        <f>Calculations!AB194</f>
        <v>0</v>
      </c>
      <c r="X224" s="31">
        <f>Calculations!Y194</f>
        <v>0</v>
      </c>
      <c r="Y224" s="31">
        <f>Calculations!Z194</f>
        <v>0</v>
      </c>
      <c r="Z224" s="31">
        <f>Calculations!AC194</f>
        <v>0.17611704002033801</v>
      </c>
      <c r="AA224" s="31">
        <f>Calculations!AD194</f>
        <v>12.550945715698486</v>
      </c>
      <c r="AB224" s="31">
        <f>Calculations!AF194</f>
        <v>0</v>
      </c>
      <c r="AC224" s="31">
        <f>Calculations!AG194</f>
        <v>0</v>
      </c>
      <c r="AD224" s="31" t="s">
        <v>72</v>
      </c>
      <c r="AE224" s="33" t="s">
        <v>62</v>
      </c>
      <c r="AF224" s="21" t="s">
        <v>79</v>
      </c>
      <c r="AG224" s="20" t="s">
        <v>63</v>
      </c>
      <c r="AH224" s="26" t="s">
        <v>73</v>
      </c>
      <c r="AI224" s="26" t="s">
        <v>74</v>
      </c>
      <c r="AJ224" s="26" t="s">
        <v>995</v>
      </c>
      <c r="AK224" s="26" t="s">
        <v>968</v>
      </c>
    </row>
    <row r="225" spans="2:37" ht="114.75" x14ac:dyDescent="0.2">
      <c r="B225" s="29" t="str">
        <f>Calculations!A195</f>
        <v>37/24/006</v>
      </c>
      <c r="C225" s="20" t="str">
        <f>Calculations!B195</f>
        <v>Land West of Albury Road and South of Lime Kiln Place</v>
      </c>
      <c r="D225" s="11" t="str">
        <f>Calculations!C195</f>
        <v>Residential</v>
      </c>
      <c r="E225" s="49">
        <f>Calculations!D195</f>
        <v>1.5123144610099399</v>
      </c>
      <c r="F225" s="49">
        <f>Calculations!H195</f>
        <v>0.4942192129772438</v>
      </c>
      <c r="G225" s="49">
        <f>Calculations!L195</f>
        <v>32.679659271868559</v>
      </c>
      <c r="H225" s="49">
        <f>Calculations!G195</f>
        <v>0.24509389491219699</v>
      </c>
      <c r="I225" s="49">
        <f>Calculations!K195</f>
        <v>16.206543098749492</v>
      </c>
      <c r="J225" s="49">
        <f>Calculations!F195</f>
        <v>0.298656282339061</v>
      </c>
      <c r="K225" s="49">
        <f>Calculations!J195</f>
        <v>19.748292437778787</v>
      </c>
      <c r="L225" s="49">
        <f>Calculations!E195</f>
        <v>0.47434507078143801</v>
      </c>
      <c r="M225" s="49">
        <f>Calculations!I195</f>
        <v>31.365505191603155</v>
      </c>
      <c r="N225" s="49">
        <f>Calculations!P195</f>
        <v>1.3836879193494971</v>
      </c>
      <c r="O225" s="49">
        <f>Calculations!T195</f>
        <v>91.494722494781627</v>
      </c>
      <c r="P225" s="49">
        <f>Calculations!O195</f>
        <v>7.7511461722249E-2</v>
      </c>
      <c r="Q225" s="49">
        <f>Calculations!S195</f>
        <v>5.1253534711614153</v>
      </c>
      <c r="R225" s="49">
        <f>Calculations!N195</f>
        <v>2.6307922562251E-2</v>
      </c>
      <c r="S225" s="49">
        <f>Calculations!R195</f>
        <v>1.7395801759828629</v>
      </c>
      <c r="T225" s="49">
        <f>Calculations!M195</f>
        <v>2.4807157375942902E-2</v>
      </c>
      <c r="U225" s="49">
        <f>Calculations!Q195</f>
        <v>1.6403438580740948</v>
      </c>
      <c r="V225" s="31">
        <f>Calculations!AA195</f>
        <v>0.99299999999999999</v>
      </c>
      <c r="W225" s="31">
        <f>Calculations!AB195</f>
        <v>65.660947217079695</v>
      </c>
      <c r="X225" s="31">
        <f>Calculations!Y195</f>
        <v>0.18202730029101299</v>
      </c>
      <c r="Y225" s="31">
        <f>Calculations!Z195</f>
        <v>12.036339331798308</v>
      </c>
      <c r="Z225" s="31">
        <f>Calculations!AC195</f>
        <v>4.54020930244005E-2</v>
      </c>
      <c r="AA225" s="31">
        <f>Calculations!AD195</f>
        <v>3.0021595504734178</v>
      </c>
      <c r="AB225" s="31">
        <f>Calculations!AF195</f>
        <v>0</v>
      </c>
      <c r="AC225" s="31">
        <f>Calculations!AG195</f>
        <v>0</v>
      </c>
      <c r="AD225" s="31" t="s">
        <v>50</v>
      </c>
      <c r="AE225" s="33" t="s">
        <v>67</v>
      </c>
      <c r="AF225" s="21" t="s">
        <v>52</v>
      </c>
      <c r="AG225" s="20" t="s">
        <v>53</v>
      </c>
      <c r="AH225" s="26" t="s">
        <v>54</v>
      </c>
      <c r="AI225" s="26" t="s">
        <v>996</v>
      </c>
      <c r="AJ225" s="26" t="s">
        <v>997</v>
      </c>
      <c r="AK225" s="26" t="s">
        <v>968</v>
      </c>
    </row>
    <row r="226" spans="2:37" ht="63.75" x14ac:dyDescent="0.2">
      <c r="B226" s="29" t="str">
        <f>Calculations!A196</f>
        <v>37/24/007</v>
      </c>
      <c r="C226" s="20" t="str">
        <f>Calculations!B196</f>
        <v>Land West of Lime Kiln Place</v>
      </c>
      <c r="D226" s="11" t="str">
        <f>Calculations!C196</f>
        <v>Residential</v>
      </c>
      <c r="E226" s="49">
        <f>Calculations!D196</f>
        <v>0.357385340719856</v>
      </c>
      <c r="F226" s="49">
        <f>Calculations!H196</f>
        <v>0.2957083802134422</v>
      </c>
      <c r="G226" s="49">
        <f>Calculations!L196</f>
        <v>82.742168332315401</v>
      </c>
      <c r="H226" s="49">
        <f>Calculations!G196</f>
        <v>0</v>
      </c>
      <c r="I226" s="49">
        <f>Calculations!K196</f>
        <v>0</v>
      </c>
      <c r="J226" s="49">
        <f>Calculations!F196</f>
        <v>0</v>
      </c>
      <c r="K226" s="49">
        <f>Calculations!J196</f>
        <v>0</v>
      </c>
      <c r="L226" s="49">
        <f>Calculations!E196</f>
        <v>6.1676960506413803E-2</v>
      </c>
      <c r="M226" s="49">
        <f>Calculations!I196</f>
        <v>17.257831667684599</v>
      </c>
      <c r="N226" s="49">
        <f>Calculations!P196</f>
        <v>0.357385340719856</v>
      </c>
      <c r="O226" s="49">
        <f>Calculations!T196</f>
        <v>100</v>
      </c>
      <c r="P226" s="49">
        <f>Calculations!O196</f>
        <v>0</v>
      </c>
      <c r="Q226" s="49">
        <f>Calculations!S196</f>
        <v>0</v>
      </c>
      <c r="R226" s="49">
        <f>Calculations!N196</f>
        <v>0</v>
      </c>
      <c r="S226" s="49">
        <f>Calculations!R196</f>
        <v>0</v>
      </c>
      <c r="T226" s="49">
        <f>Calculations!M196</f>
        <v>0</v>
      </c>
      <c r="U226" s="49">
        <f>Calculations!Q196</f>
        <v>0</v>
      </c>
      <c r="V226" s="31">
        <f>Calculations!AA196</f>
        <v>8.0000000000000002E-3</v>
      </c>
      <c r="W226" s="31">
        <f>Calculations!AB196</f>
        <v>2.23848017489642</v>
      </c>
      <c r="X226" s="31">
        <f>Calculations!Y196</f>
        <v>0</v>
      </c>
      <c r="Y226" s="31">
        <f>Calculations!Z196</f>
        <v>0</v>
      </c>
      <c r="Z226" s="31">
        <f>Calculations!AC196</f>
        <v>0</v>
      </c>
      <c r="AA226" s="31">
        <f>Calculations!AD196</f>
        <v>0</v>
      </c>
      <c r="AB226" s="31">
        <f>Calculations!AF196</f>
        <v>0</v>
      </c>
      <c r="AC226" s="31">
        <f>Calculations!AG196</f>
        <v>0</v>
      </c>
      <c r="AD226" s="31" t="s">
        <v>50</v>
      </c>
      <c r="AE226" s="33" t="s">
        <v>62</v>
      </c>
      <c r="AF226" s="21" t="s">
        <v>52</v>
      </c>
      <c r="AG226" s="20" t="s">
        <v>53</v>
      </c>
      <c r="AH226" s="26" t="s">
        <v>59</v>
      </c>
      <c r="AI226" s="26" t="s">
        <v>93</v>
      </c>
      <c r="AJ226" s="26" t="s">
        <v>998</v>
      </c>
      <c r="AK226" s="26" t="s">
        <v>144</v>
      </c>
    </row>
    <row r="227" spans="2:37" ht="140.25" x14ac:dyDescent="0.2">
      <c r="B227" s="29" t="str">
        <f>Calculations!A197</f>
        <v>37/24/008</v>
      </c>
      <c r="C227" s="20" t="str">
        <f>Calculations!B197</f>
        <v>Land at Little Hadham within the A120 Little Hadham bypass</v>
      </c>
      <c r="D227" s="11" t="str">
        <f>Calculations!C197</f>
        <v>Residential</v>
      </c>
      <c r="E227" s="49">
        <f>Calculations!D197</f>
        <v>106.932765172551</v>
      </c>
      <c r="F227" s="49">
        <f>Calculations!H197</f>
        <v>97.406522659845123</v>
      </c>
      <c r="G227" s="49">
        <f>Calculations!L197</f>
        <v>91.091371763056955</v>
      </c>
      <c r="H227" s="49">
        <f>Calculations!G197</f>
        <v>4.7409011268222701</v>
      </c>
      <c r="I227" s="49">
        <f>Calculations!K197</f>
        <v>4.4335345851873953</v>
      </c>
      <c r="J227" s="49">
        <f>Calculations!F197</f>
        <v>1.5844944630969</v>
      </c>
      <c r="K227" s="49">
        <f>Calculations!J197</f>
        <v>1.4817670342107923</v>
      </c>
      <c r="L227" s="49">
        <f>Calculations!E197</f>
        <v>3.20084692278671</v>
      </c>
      <c r="M227" s="49">
        <f>Calculations!I197</f>
        <v>2.9933266175448612</v>
      </c>
      <c r="N227" s="49">
        <f>Calculations!P197</f>
        <v>100.20099571289136</v>
      </c>
      <c r="O227" s="49">
        <f>Calculations!T197</f>
        <v>93.704670922147201</v>
      </c>
      <c r="P227" s="49">
        <f>Calculations!O197</f>
        <v>4.0152351555250103</v>
      </c>
      <c r="Q227" s="49">
        <f>Calculations!S197</f>
        <v>3.7549156697162611</v>
      </c>
      <c r="R227" s="49">
        <f>Calculations!N197</f>
        <v>1.2366569811622901</v>
      </c>
      <c r="S227" s="49">
        <f>Calculations!R197</f>
        <v>1.1564808776494002</v>
      </c>
      <c r="T227" s="49">
        <f>Calculations!M197</f>
        <v>1.4798773229723401</v>
      </c>
      <c r="U227" s="49">
        <f>Calculations!Q197</f>
        <v>1.3839325304871248</v>
      </c>
      <c r="V227" s="31">
        <f>Calculations!AA197</f>
        <v>0.123</v>
      </c>
      <c r="W227" s="31">
        <f>Calculations!AB197</f>
        <v>0.11502554881239839</v>
      </c>
      <c r="X227" s="31">
        <f>Calculations!Y197</f>
        <v>0.74427358623352802</v>
      </c>
      <c r="Y227" s="31">
        <f>Calculations!Z197</f>
        <v>0.69602014409010959</v>
      </c>
      <c r="Z227" s="31">
        <f>Calculations!AC197</f>
        <v>1.9829957316675699</v>
      </c>
      <c r="AA227" s="31">
        <f>Calculations!AD197</f>
        <v>1.8544322953472012</v>
      </c>
      <c r="AB227" s="31">
        <f>Calculations!AF197</f>
        <v>0</v>
      </c>
      <c r="AC227" s="31">
        <f>Calculations!AG197</f>
        <v>0</v>
      </c>
      <c r="AD227" s="31" t="s">
        <v>50</v>
      </c>
      <c r="AE227" s="33" t="s">
        <v>67</v>
      </c>
      <c r="AF227" s="21" t="s">
        <v>52</v>
      </c>
      <c r="AG227" s="20" t="s">
        <v>53</v>
      </c>
      <c r="AH227" s="26" t="s">
        <v>54</v>
      </c>
      <c r="AI227" s="26" t="s">
        <v>93</v>
      </c>
      <c r="AJ227" s="26" t="s">
        <v>999</v>
      </c>
      <c r="AK227" s="26" t="s">
        <v>1012</v>
      </c>
    </row>
    <row r="228" spans="2:37" ht="114.75" x14ac:dyDescent="0.2">
      <c r="B228" s="29" t="str">
        <f>Calculations!A198</f>
        <v>37/24/009</v>
      </c>
      <c r="C228" s="20" t="str">
        <f>Calculations!B198</f>
        <v>Lands adjacent to Little Hadham</v>
      </c>
      <c r="D228" s="11" t="str">
        <f>Calculations!C198</f>
        <v>Residential</v>
      </c>
      <c r="E228" s="49">
        <f>Calculations!D198</f>
        <v>30.825925102583302</v>
      </c>
      <c r="F228" s="49">
        <f>Calculations!H198</f>
        <v>29.045159227897308</v>
      </c>
      <c r="G228" s="49">
        <f>Calculations!L198</f>
        <v>94.223155124266626</v>
      </c>
      <c r="H228" s="49">
        <f>Calculations!G198</f>
        <v>0.32324000481600601</v>
      </c>
      <c r="I228" s="49">
        <f>Calculations!K198</f>
        <v>1.0485979049787466</v>
      </c>
      <c r="J228" s="49">
        <f>Calculations!F198</f>
        <v>0.24301678887629499</v>
      </c>
      <c r="K228" s="49">
        <f>Calculations!J198</f>
        <v>0.7883519734365716</v>
      </c>
      <c r="L228" s="49">
        <f>Calculations!E198</f>
        <v>1.21450908099369</v>
      </c>
      <c r="M228" s="49">
        <f>Calculations!I198</f>
        <v>3.9398949973180555</v>
      </c>
      <c r="N228" s="49">
        <f>Calculations!P198</f>
        <v>29.976715470778398</v>
      </c>
      <c r="O228" s="49">
        <f>Calculations!T198</f>
        <v>97.245144698889391</v>
      </c>
      <c r="P228" s="49">
        <f>Calculations!O198</f>
        <v>0.55760760947503496</v>
      </c>
      <c r="Q228" s="49">
        <f>Calculations!S198</f>
        <v>1.8088917286972384</v>
      </c>
      <c r="R228" s="49">
        <f>Calculations!N198</f>
        <v>0.210561390981439</v>
      </c>
      <c r="S228" s="49">
        <f>Calculations!R198</f>
        <v>0.68306592675070554</v>
      </c>
      <c r="T228" s="49">
        <f>Calculations!M198</f>
        <v>8.1040631348430495E-2</v>
      </c>
      <c r="U228" s="49">
        <f>Calculations!Q198</f>
        <v>0.26289764566267326</v>
      </c>
      <c r="V228" s="31">
        <f>Calculations!AA198</f>
        <v>7.1999999999999995E-2</v>
      </c>
      <c r="W228" s="31">
        <f>Calculations!AB198</f>
        <v>0.23356963257516705</v>
      </c>
      <c r="X228" s="31">
        <f>Calculations!Y198</f>
        <v>8.2909467341565096E-2</v>
      </c>
      <c r="Y228" s="31">
        <f>Calculations!Z198</f>
        <v>0.26896019199961346</v>
      </c>
      <c r="Z228" s="31">
        <f>Calculations!AC198</f>
        <v>0.35886580261280898</v>
      </c>
      <c r="AA228" s="31">
        <f>Calculations!AD198</f>
        <v>1.1641688008342528</v>
      </c>
      <c r="AB228" s="31">
        <f>Calculations!AF198</f>
        <v>0</v>
      </c>
      <c r="AC228" s="31">
        <f>Calculations!AG198</f>
        <v>0</v>
      </c>
      <c r="AD228" s="31" t="s">
        <v>50</v>
      </c>
      <c r="AE228" s="33" t="s">
        <v>67</v>
      </c>
      <c r="AF228" s="21" t="s">
        <v>52</v>
      </c>
      <c r="AG228" s="20" t="s">
        <v>53</v>
      </c>
      <c r="AH228" s="26" t="s">
        <v>54</v>
      </c>
      <c r="AI228" s="26" t="s">
        <v>93</v>
      </c>
      <c r="AJ228" s="26" t="s">
        <v>1000</v>
      </c>
      <c r="AK228" s="26" t="s">
        <v>1012</v>
      </c>
    </row>
    <row r="229" spans="2:37" ht="63.75" x14ac:dyDescent="0.2">
      <c r="B229" s="29" t="str">
        <f>Calculations!A199</f>
        <v>37/24/010</v>
      </c>
      <c r="C229" s="20" t="str">
        <f>Calculations!B199</f>
        <v>Land north of Stortford Road</v>
      </c>
      <c r="D229" s="11" t="str">
        <f>Calculations!C199</f>
        <v>Residential</v>
      </c>
      <c r="E229" s="49">
        <f>Calculations!D199</f>
        <v>12.257937275267</v>
      </c>
      <c r="F229" s="49">
        <f>Calculations!H199</f>
        <v>10.805467929683781</v>
      </c>
      <c r="G229" s="49">
        <f>Calculations!L199</f>
        <v>88.150784973309612</v>
      </c>
      <c r="H229" s="49">
        <f>Calculations!G199</f>
        <v>1.4524693455832201</v>
      </c>
      <c r="I229" s="49">
        <f>Calculations!K199</f>
        <v>11.849215026690391</v>
      </c>
      <c r="J229" s="49">
        <f>Calculations!F199</f>
        <v>0</v>
      </c>
      <c r="K229" s="49">
        <f>Calculations!J199</f>
        <v>0</v>
      </c>
      <c r="L229" s="49">
        <f>Calculations!E199</f>
        <v>0</v>
      </c>
      <c r="M229" s="49">
        <f>Calculations!I199</f>
        <v>0</v>
      </c>
      <c r="N229" s="49">
        <f>Calculations!P199</f>
        <v>12.257937275267</v>
      </c>
      <c r="O229" s="49">
        <f>Calculations!T199</f>
        <v>100</v>
      </c>
      <c r="P229" s="49">
        <f>Calculations!O199</f>
        <v>0</v>
      </c>
      <c r="Q229" s="49">
        <f>Calculations!S199</f>
        <v>0</v>
      </c>
      <c r="R229" s="49">
        <f>Calculations!N199</f>
        <v>0</v>
      </c>
      <c r="S229" s="49">
        <f>Calculations!R199</f>
        <v>0</v>
      </c>
      <c r="T229" s="49">
        <f>Calculations!M199</f>
        <v>0</v>
      </c>
      <c r="U229" s="49">
        <f>Calculations!Q199</f>
        <v>0</v>
      </c>
      <c r="V229" s="31">
        <f>Calculations!AA199</f>
        <v>0</v>
      </c>
      <c r="W229" s="31">
        <f>Calculations!AB199</f>
        <v>0</v>
      </c>
      <c r="X229" s="31">
        <f>Calculations!Y199</f>
        <v>0</v>
      </c>
      <c r="Y229" s="31">
        <f>Calculations!Z199</f>
        <v>0</v>
      </c>
      <c r="Z229" s="31">
        <f>Calculations!AC199</f>
        <v>0</v>
      </c>
      <c r="AA229" s="31">
        <f>Calculations!AD199</f>
        <v>0</v>
      </c>
      <c r="AB229" s="31">
        <f>Calculations!AF199</f>
        <v>0</v>
      </c>
      <c r="AC229" s="31">
        <f>Calculations!AG199</f>
        <v>0</v>
      </c>
      <c r="AD229" s="31" t="s">
        <v>50</v>
      </c>
      <c r="AE229" s="33" t="s">
        <v>67</v>
      </c>
      <c r="AF229" s="21" t="s">
        <v>52</v>
      </c>
      <c r="AG229" s="20" t="s">
        <v>63</v>
      </c>
      <c r="AH229" s="26" t="s">
        <v>208</v>
      </c>
      <c r="AI229" s="26" t="s">
        <v>65</v>
      </c>
      <c r="AJ229" s="26" t="s">
        <v>218</v>
      </c>
      <c r="AK229" s="26" t="s">
        <v>144</v>
      </c>
    </row>
    <row r="230" spans="2:37" ht="63.75" x14ac:dyDescent="0.2">
      <c r="B230" s="29" t="str">
        <f>Calculations!A200</f>
        <v>38/24/001</v>
      </c>
      <c r="C230" s="20" t="str">
        <f>Calculations!B200</f>
        <v>Land at Hill House</v>
      </c>
      <c r="D230" s="11" t="str">
        <f>Calculations!C200</f>
        <v>Residential</v>
      </c>
      <c r="E230" s="49">
        <f>Calculations!D200</f>
        <v>3.39688857522082</v>
      </c>
      <c r="F230" s="49">
        <f>Calculations!H200</f>
        <v>3.331293155920263</v>
      </c>
      <c r="G230" s="49">
        <f>Calculations!L200</f>
        <v>98.068955815064001</v>
      </c>
      <c r="H230" s="49">
        <f>Calculations!G200</f>
        <v>6.5595419300557095E-2</v>
      </c>
      <c r="I230" s="49">
        <f>Calculations!K200</f>
        <v>1.9310441849360032</v>
      </c>
      <c r="J230" s="49">
        <f>Calculations!F200</f>
        <v>0</v>
      </c>
      <c r="K230" s="49">
        <f>Calculations!J200</f>
        <v>0</v>
      </c>
      <c r="L230" s="49">
        <f>Calculations!E200</f>
        <v>0</v>
      </c>
      <c r="M230" s="49">
        <f>Calculations!I200</f>
        <v>0</v>
      </c>
      <c r="N230" s="49">
        <f>Calculations!P200</f>
        <v>3.39688857522082</v>
      </c>
      <c r="O230" s="49">
        <f>Calculations!T200</f>
        <v>100</v>
      </c>
      <c r="P230" s="49">
        <f>Calculations!O200</f>
        <v>0</v>
      </c>
      <c r="Q230" s="49">
        <f>Calculations!S200</f>
        <v>0</v>
      </c>
      <c r="R230" s="49">
        <f>Calculations!N200</f>
        <v>0</v>
      </c>
      <c r="S230" s="49">
        <f>Calculations!R200</f>
        <v>0</v>
      </c>
      <c r="T230" s="49">
        <f>Calculations!M200</f>
        <v>0</v>
      </c>
      <c r="U230" s="49">
        <f>Calculations!Q200</f>
        <v>0</v>
      </c>
      <c r="V230" s="31">
        <f>Calculations!AA200</f>
        <v>0</v>
      </c>
      <c r="W230" s="31">
        <f>Calculations!AB200</f>
        <v>0</v>
      </c>
      <c r="X230" s="31">
        <f>Calculations!Y200</f>
        <v>0</v>
      </c>
      <c r="Y230" s="31">
        <f>Calculations!Z200</f>
        <v>0</v>
      </c>
      <c r="Z230" s="31">
        <f>Calculations!AC200</f>
        <v>0</v>
      </c>
      <c r="AA230" s="31">
        <f>Calculations!AD200</f>
        <v>0</v>
      </c>
      <c r="AB230" s="31">
        <f>Calculations!AF200</f>
        <v>0</v>
      </c>
      <c r="AC230" s="31">
        <f>Calculations!AG200</f>
        <v>0</v>
      </c>
      <c r="AD230" s="31" t="s">
        <v>50</v>
      </c>
      <c r="AE230" s="33" t="s">
        <v>67</v>
      </c>
      <c r="AF230" s="21" t="s">
        <v>52</v>
      </c>
      <c r="AG230" s="20" t="s">
        <v>63</v>
      </c>
      <c r="AH230" s="26" t="s">
        <v>208</v>
      </c>
      <c r="AI230" s="26" t="s">
        <v>65</v>
      </c>
      <c r="AJ230" s="26" t="s">
        <v>219</v>
      </c>
      <c r="AK230" s="26" t="s">
        <v>220</v>
      </c>
    </row>
    <row r="231" spans="2:37" ht="38.25" x14ac:dyDescent="0.2">
      <c r="B231" s="29" t="str">
        <f>Calculations!A201</f>
        <v>38/24/002</v>
      </c>
      <c r="C231" s="20" t="str">
        <f>Calculations!B201</f>
        <v>Old Station Yard</v>
      </c>
      <c r="D231" s="11" t="str">
        <f>Calculations!C201</f>
        <v>Residential</v>
      </c>
      <c r="E231" s="49">
        <f>Calculations!D201</f>
        <v>0.59000440557692202</v>
      </c>
      <c r="F231" s="49">
        <f>Calculations!H201</f>
        <v>0.59000440557692202</v>
      </c>
      <c r="G231" s="49">
        <f>Calculations!L201</f>
        <v>100</v>
      </c>
      <c r="H231" s="49">
        <f>Calculations!G201</f>
        <v>0</v>
      </c>
      <c r="I231" s="49">
        <f>Calculations!K201</f>
        <v>0</v>
      </c>
      <c r="J231" s="49">
        <f>Calculations!F201</f>
        <v>0</v>
      </c>
      <c r="K231" s="49">
        <f>Calculations!J201</f>
        <v>0</v>
      </c>
      <c r="L231" s="49">
        <f>Calculations!E201</f>
        <v>0</v>
      </c>
      <c r="M231" s="49">
        <f>Calculations!I201</f>
        <v>0</v>
      </c>
      <c r="N231" s="49">
        <f>Calculations!P201</f>
        <v>0.58000138983155491</v>
      </c>
      <c r="O231" s="49">
        <f>Calculations!T201</f>
        <v>98.304586262269368</v>
      </c>
      <c r="P231" s="49">
        <f>Calculations!O201</f>
        <v>1.00030157453671E-2</v>
      </c>
      <c r="Q231" s="49">
        <f>Calculations!S201</f>
        <v>1.6954137377306338</v>
      </c>
      <c r="R231" s="49">
        <f>Calculations!N201</f>
        <v>0</v>
      </c>
      <c r="S231" s="49">
        <f>Calculations!R201</f>
        <v>0</v>
      </c>
      <c r="T231" s="49">
        <f>Calculations!M201</f>
        <v>0</v>
      </c>
      <c r="U231" s="49">
        <f>Calculations!Q201</f>
        <v>0</v>
      </c>
      <c r="V231" s="31">
        <f>Calculations!AA201</f>
        <v>0</v>
      </c>
      <c r="W231" s="31">
        <f>Calculations!AB201</f>
        <v>0</v>
      </c>
      <c r="X231" s="31">
        <f>Calculations!Y201</f>
        <v>0</v>
      </c>
      <c r="Y231" s="31">
        <f>Calculations!Z201</f>
        <v>0</v>
      </c>
      <c r="Z231" s="31">
        <f>Calculations!AC201</f>
        <v>0</v>
      </c>
      <c r="AA231" s="31">
        <f>Calculations!AD201</f>
        <v>0</v>
      </c>
      <c r="AB231" s="31">
        <f>Calculations!AF201</f>
        <v>0</v>
      </c>
      <c r="AC231" s="31">
        <f>Calculations!AG201</f>
        <v>0</v>
      </c>
      <c r="AD231" s="31" t="s">
        <v>72</v>
      </c>
      <c r="AE231" s="33" t="s">
        <v>58</v>
      </c>
      <c r="AF231" s="21" t="s">
        <v>52</v>
      </c>
      <c r="AG231" s="20" t="s">
        <v>63</v>
      </c>
      <c r="AH231" s="26" t="s">
        <v>149</v>
      </c>
      <c r="AI231" s="26" t="s">
        <v>97</v>
      </c>
      <c r="AJ231" s="26" t="s">
        <v>221</v>
      </c>
      <c r="AK231" s="26" t="s">
        <v>144</v>
      </c>
    </row>
    <row r="232" spans="2:37" ht="51" x14ac:dyDescent="0.2">
      <c r="B232" s="29" t="str">
        <f>Calculations!A202</f>
        <v>38/24/003</v>
      </c>
      <c r="C232" s="20" t="str">
        <f>Calculations!B202</f>
        <v>G.G.L. Nursery Site</v>
      </c>
      <c r="D232" s="11" t="str">
        <f>Calculations!C202</f>
        <v>Residential</v>
      </c>
      <c r="E232" s="49">
        <f>Calculations!D202</f>
        <v>2.8619160333277698</v>
      </c>
      <c r="F232" s="49">
        <f>Calculations!H202</f>
        <v>2.8619160333277698</v>
      </c>
      <c r="G232" s="49">
        <f>Calculations!L202</f>
        <v>100</v>
      </c>
      <c r="H232" s="49">
        <f>Calculations!G202</f>
        <v>0</v>
      </c>
      <c r="I232" s="49">
        <f>Calculations!K202</f>
        <v>0</v>
      </c>
      <c r="J232" s="49">
        <f>Calculations!F202</f>
        <v>0</v>
      </c>
      <c r="K232" s="49">
        <f>Calculations!J202</f>
        <v>0</v>
      </c>
      <c r="L232" s="49">
        <f>Calculations!E202</f>
        <v>0</v>
      </c>
      <c r="M232" s="49">
        <f>Calculations!I202</f>
        <v>0</v>
      </c>
      <c r="N232" s="49">
        <f>Calculations!P202</f>
        <v>2.8175002683034993</v>
      </c>
      <c r="O232" s="49">
        <f>Calculations!T202</f>
        <v>98.448040945050892</v>
      </c>
      <c r="P232" s="49">
        <f>Calculations!O202</f>
        <v>4.1212924431584502E-2</v>
      </c>
      <c r="Q232" s="49">
        <f>Calculations!S202</f>
        <v>1.4400465964636657</v>
      </c>
      <c r="R232" s="49">
        <f>Calculations!N202</f>
        <v>4.0012590470141701E-4</v>
      </c>
      <c r="S232" s="49">
        <f>Calculations!R202</f>
        <v>1.3981049759735959E-2</v>
      </c>
      <c r="T232" s="49">
        <f>Calculations!M202</f>
        <v>2.80271468798455E-3</v>
      </c>
      <c r="U232" s="49">
        <f>Calculations!Q202</f>
        <v>9.7931408725699692E-2</v>
      </c>
      <c r="V232" s="31">
        <f>Calculations!AA202</f>
        <v>0</v>
      </c>
      <c r="W232" s="31">
        <f>Calculations!AB202</f>
        <v>0</v>
      </c>
      <c r="X232" s="31">
        <f>Calculations!Y202</f>
        <v>0</v>
      </c>
      <c r="Y232" s="31">
        <f>Calculations!Z202</f>
        <v>0</v>
      </c>
      <c r="Z232" s="31">
        <f>Calculations!AC202</f>
        <v>2.20069020191032E-2</v>
      </c>
      <c r="AA232" s="31">
        <f>Calculations!AD202</f>
        <v>0.76895694223125355</v>
      </c>
      <c r="AB232" s="31">
        <f>Calculations!AF202</f>
        <v>0</v>
      </c>
      <c r="AC232" s="31">
        <f>Calculations!AG202</f>
        <v>0</v>
      </c>
      <c r="AD232" s="31" t="s">
        <v>72</v>
      </c>
      <c r="AE232" s="33" t="s">
        <v>58</v>
      </c>
      <c r="AF232" s="21" t="s">
        <v>52</v>
      </c>
      <c r="AG232" s="20" t="s">
        <v>63</v>
      </c>
      <c r="AH232" s="26" t="s">
        <v>73</v>
      </c>
      <c r="AI232" s="26" t="s">
        <v>74</v>
      </c>
      <c r="AJ232" s="26" t="s">
        <v>222</v>
      </c>
      <c r="AK232" s="26" t="s">
        <v>144</v>
      </c>
    </row>
    <row r="233" spans="2:37" ht="63.75" x14ac:dyDescent="0.2">
      <c r="B233" s="29" t="str">
        <f>Calculations!A203</f>
        <v>38/24/004</v>
      </c>
      <c r="C233" s="20" t="str">
        <f>Calculations!B203</f>
        <v>Cherry Orchard</v>
      </c>
      <c r="D233" s="11" t="str">
        <f>Calculations!C203</f>
        <v>Residential</v>
      </c>
      <c r="E233" s="49">
        <f>Calculations!D203</f>
        <v>4.6661802563916304</v>
      </c>
      <c r="F233" s="49">
        <f>Calculations!H203</f>
        <v>4.6612998658244837</v>
      </c>
      <c r="G233" s="49">
        <f>Calculations!L203</f>
        <v>99.895409300563102</v>
      </c>
      <c r="H233" s="49">
        <f>Calculations!G203</f>
        <v>4.8803905671462398E-3</v>
      </c>
      <c r="I233" s="49">
        <f>Calculations!K203</f>
        <v>0.10459069943689356</v>
      </c>
      <c r="J233" s="49">
        <f>Calculations!F203</f>
        <v>0</v>
      </c>
      <c r="K233" s="49">
        <f>Calculations!J203</f>
        <v>0</v>
      </c>
      <c r="L233" s="49">
        <f>Calculations!E203</f>
        <v>0</v>
      </c>
      <c r="M233" s="49">
        <f>Calculations!I203</f>
        <v>0</v>
      </c>
      <c r="N233" s="49">
        <f>Calculations!P203</f>
        <v>4.6661802563916304</v>
      </c>
      <c r="O233" s="49">
        <f>Calculations!T203</f>
        <v>100</v>
      </c>
      <c r="P233" s="49">
        <f>Calculations!O203</f>
        <v>0</v>
      </c>
      <c r="Q233" s="49">
        <f>Calculations!S203</f>
        <v>0</v>
      </c>
      <c r="R233" s="49">
        <f>Calculations!N203</f>
        <v>0</v>
      </c>
      <c r="S233" s="49">
        <f>Calculations!R203</f>
        <v>0</v>
      </c>
      <c r="T233" s="49">
        <f>Calculations!M203</f>
        <v>0</v>
      </c>
      <c r="U233" s="49">
        <f>Calculations!Q203</f>
        <v>0</v>
      </c>
      <c r="V233" s="31">
        <f>Calculations!AA203</f>
        <v>0</v>
      </c>
      <c r="W233" s="31">
        <f>Calculations!AB203</f>
        <v>0</v>
      </c>
      <c r="X233" s="31">
        <f>Calculations!Y203</f>
        <v>0</v>
      </c>
      <c r="Y233" s="31">
        <f>Calculations!Z203</f>
        <v>0</v>
      </c>
      <c r="Z233" s="31">
        <f>Calculations!AC203</f>
        <v>0</v>
      </c>
      <c r="AA233" s="31">
        <f>Calculations!AD203</f>
        <v>0</v>
      </c>
      <c r="AB233" s="31">
        <f>Calculations!AF203</f>
        <v>0</v>
      </c>
      <c r="AC233" s="31">
        <f>Calculations!AG203</f>
        <v>0</v>
      </c>
      <c r="AD233" s="31" t="s">
        <v>50</v>
      </c>
      <c r="AE233" s="33" t="s">
        <v>67</v>
      </c>
      <c r="AF233" s="21" t="s">
        <v>52</v>
      </c>
      <c r="AG233" s="20" t="s">
        <v>63</v>
      </c>
      <c r="AH233" s="26" t="s">
        <v>208</v>
      </c>
      <c r="AI233" s="26" t="s">
        <v>65</v>
      </c>
      <c r="AJ233" s="26" t="s">
        <v>223</v>
      </c>
      <c r="AK233" s="26" t="s">
        <v>224</v>
      </c>
    </row>
    <row r="234" spans="2:37" ht="63.75" x14ac:dyDescent="0.2">
      <c r="B234" s="29" t="str">
        <f>Calculations!A204</f>
        <v>38/24/005</v>
      </c>
      <c r="C234" s="20" t="str">
        <f>Calculations!B204</f>
        <v>Dolans</v>
      </c>
      <c r="D234" s="11" t="str">
        <f>Calculations!C204</f>
        <v>Residential</v>
      </c>
      <c r="E234" s="49">
        <f>Calculations!D204</f>
        <v>4.0906705446237801</v>
      </c>
      <c r="F234" s="49">
        <f>Calculations!H204</f>
        <v>3.8180107437587871</v>
      </c>
      <c r="G234" s="49">
        <f>Calculations!L204</f>
        <v>93.334593976937597</v>
      </c>
      <c r="H234" s="49">
        <f>Calculations!G204</f>
        <v>0.26848966364681898</v>
      </c>
      <c r="I234" s="49">
        <f>Calculations!K204</f>
        <v>6.5634633910981952</v>
      </c>
      <c r="J234" s="49">
        <f>Calculations!F204</f>
        <v>2.9826798798341702E-3</v>
      </c>
      <c r="K234" s="49">
        <f>Calculations!J204</f>
        <v>7.2914204341246638E-2</v>
      </c>
      <c r="L234" s="49">
        <f>Calculations!E204</f>
        <v>1.18745733833911E-3</v>
      </c>
      <c r="M234" s="49">
        <f>Calculations!I204</f>
        <v>2.9028427622941725E-2</v>
      </c>
      <c r="N234" s="49">
        <f>Calculations!P204</f>
        <v>4.0902703378689296</v>
      </c>
      <c r="O234" s="49">
        <f>Calculations!T204</f>
        <v>99.990216597731717</v>
      </c>
      <c r="P234" s="49">
        <f>Calculations!O204</f>
        <v>4.00206754850842E-4</v>
      </c>
      <c r="Q234" s="49">
        <f>Calculations!S204</f>
        <v>9.7834022682862891E-3</v>
      </c>
      <c r="R234" s="49">
        <f>Calculations!N204</f>
        <v>0</v>
      </c>
      <c r="S234" s="49">
        <f>Calculations!R204</f>
        <v>0</v>
      </c>
      <c r="T234" s="49">
        <f>Calculations!M204</f>
        <v>0</v>
      </c>
      <c r="U234" s="49">
        <f>Calculations!Q204</f>
        <v>0</v>
      </c>
      <c r="V234" s="31">
        <f>Calculations!AA204</f>
        <v>0</v>
      </c>
      <c r="W234" s="31">
        <f>Calculations!AB204</f>
        <v>0</v>
      </c>
      <c r="X234" s="31">
        <f>Calculations!Y204</f>
        <v>2.5880486590263898E-3</v>
      </c>
      <c r="Y234" s="31">
        <f>Calculations!Z204</f>
        <v>6.3267100852885075E-2</v>
      </c>
      <c r="Z234" s="31">
        <f>Calculations!AC204</f>
        <v>1.02067789157445E-7</v>
      </c>
      <c r="AA234" s="31">
        <f>Calculations!AD204</f>
        <v>2.4951358962796206E-6</v>
      </c>
      <c r="AB234" s="31">
        <f>Calculations!AF204</f>
        <v>0</v>
      </c>
      <c r="AC234" s="31">
        <f>Calculations!AG204</f>
        <v>0</v>
      </c>
      <c r="AD234" s="31" t="s">
        <v>50</v>
      </c>
      <c r="AE234" s="33" t="s">
        <v>67</v>
      </c>
      <c r="AF234" s="21" t="s">
        <v>52</v>
      </c>
      <c r="AG234" s="20" t="s">
        <v>53</v>
      </c>
      <c r="AH234" s="26" t="s">
        <v>54</v>
      </c>
      <c r="AI234" s="26" t="s">
        <v>93</v>
      </c>
      <c r="AJ234" s="26" t="s">
        <v>225</v>
      </c>
      <c r="AK234" s="26" t="s">
        <v>226</v>
      </c>
    </row>
    <row r="235" spans="2:37" ht="63.75" x14ac:dyDescent="0.2">
      <c r="B235" s="29" t="str">
        <f>Calculations!A205</f>
        <v>38/24/006</v>
      </c>
      <c r="C235" s="20" t="str">
        <f>Calculations!B205</f>
        <v>Barn Field</v>
      </c>
      <c r="D235" s="11" t="str">
        <f>Calculations!C205</f>
        <v>Residential</v>
      </c>
      <c r="E235" s="49">
        <f>Calculations!D205</f>
        <v>4.5403414947127603</v>
      </c>
      <c r="F235" s="49">
        <f>Calculations!H205</f>
        <v>3.7427974410781388</v>
      </c>
      <c r="G235" s="49">
        <f>Calculations!L205</f>
        <v>82.434271638744278</v>
      </c>
      <c r="H235" s="49">
        <f>Calculations!G205</f>
        <v>0.32785715089667899</v>
      </c>
      <c r="I235" s="49">
        <f>Calculations!K205</f>
        <v>7.2209799918898057</v>
      </c>
      <c r="J235" s="49">
        <f>Calculations!F205</f>
        <v>2.6522677608573499E-2</v>
      </c>
      <c r="K235" s="49">
        <f>Calculations!J205</f>
        <v>0.58415600763641296</v>
      </c>
      <c r="L235" s="49">
        <f>Calculations!E205</f>
        <v>0.44316422512936898</v>
      </c>
      <c r="M235" s="49">
        <f>Calculations!I205</f>
        <v>9.7605923617295058</v>
      </c>
      <c r="N235" s="49">
        <f>Calculations!P205</f>
        <v>4.5199354784570955</v>
      </c>
      <c r="O235" s="49">
        <f>Calculations!T205</f>
        <v>99.550562082622477</v>
      </c>
      <c r="P235" s="49">
        <f>Calculations!O205</f>
        <v>6.4018873098131701E-3</v>
      </c>
      <c r="Q235" s="49">
        <f>Calculations!S205</f>
        <v>0.14100012779365131</v>
      </c>
      <c r="R235" s="49">
        <f>Calculations!N205</f>
        <v>1.6004718563635801E-3</v>
      </c>
      <c r="S235" s="49">
        <f>Calculations!R205</f>
        <v>3.5250032585155411E-2</v>
      </c>
      <c r="T235" s="49">
        <f>Calculations!M205</f>
        <v>1.2403657089488099E-2</v>
      </c>
      <c r="U235" s="49">
        <f>Calculations!Q205</f>
        <v>0.27318775699872333</v>
      </c>
      <c r="V235" s="31">
        <f>Calculations!AA205</f>
        <v>0</v>
      </c>
      <c r="W235" s="31">
        <f>Calculations!AB205</f>
        <v>0</v>
      </c>
      <c r="X235" s="31">
        <f>Calculations!Y205</f>
        <v>8.5075005401333299E-3</v>
      </c>
      <c r="Y235" s="31">
        <f>Calculations!Z205</f>
        <v>0.18737578550072359</v>
      </c>
      <c r="Z235" s="31">
        <f>Calculations!AC205</f>
        <v>3.6010615209932399E-3</v>
      </c>
      <c r="AA235" s="31">
        <f>Calculations!AD205</f>
        <v>7.9312569884593162E-2</v>
      </c>
      <c r="AB235" s="31">
        <f>Calculations!AF205</f>
        <v>0</v>
      </c>
      <c r="AC235" s="31">
        <f>Calculations!AG205</f>
        <v>0</v>
      </c>
      <c r="AD235" s="31" t="s">
        <v>50</v>
      </c>
      <c r="AE235" s="33" t="s">
        <v>67</v>
      </c>
      <c r="AF235" s="21" t="s">
        <v>52</v>
      </c>
      <c r="AG235" s="20" t="s">
        <v>53</v>
      </c>
      <c r="AH235" s="26" t="s">
        <v>54</v>
      </c>
      <c r="AI235" s="26" t="s">
        <v>93</v>
      </c>
      <c r="AJ235" s="26" t="s">
        <v>227</v>
      </c>
      <c r="AK235" s="26" t="s">
        <v>226</v>
      </c>
    </row>
    <row r="236" spans="2:37" ht="76.5" x14ac:dyDescent="0.2">
      <c r="B236" s="29" t="str">
        <f>Calculations!A206</f>
        <v>38/24/007</v>
      </c>
      <c r="C236" s="20" t="str">
        <f>Calculations!B206</f>
        <v>Land and Millers, Kettle Green Farm</v>
      </c>
      <c r="D236" s="11" t="str">
        <f>Calculations!C206</f>
        <v>Residential</v>
      </c>
      <c r="E236" s="49">
        <f>Calculations!D206</f>
        <v>18.912043131352199</v>
      </c>
      <c r="F236" s="49">
        <f>Calculations!H206</f>
        <v>18.912043131352199</v>
      </c>
      <c r="G236" s="49">
        <f>Calculations!L206</f>
        <v>100</v>
      </c>
      <c r="H236" s="49">
        <f>Calculations!G206</f>
        <v>0</v>
      </c>
      <c r="I236" s="49">
        <f>Calculations!K206</f>
        <v>0</v>
      </c>
      <c r="J236" s="49">
        <f>Calculations!F206</f>
        <v>0</v>
      </c>
      <c r="K236" s="49">
        <f>Calculations!J206</f>
        <v>0</v>
      </c>
      <c r="L236" s="49">
        <f>Calculations!E206</f>
        <v>0</v>
      </c>
      <c r="M236" s="49">
        <f>Calculations!I206</f>
        <v>0</v>
      </c>
      <c r="N236" s="49">
        <f>Calculations!P206</f>
        <v>17.360229422840487</v>
      </c>
      <c r="O236" s="49">
        <f>Calculations!T206</f>
        <v>91.794573977366142</v>
      </c>
      <c r="P236" s="49">
        <f>Calculations!O206</f>
        <v>0.88044626658473701</v>
      </c>
      <c r="Q236" s="49">
        <f>Calculations!S206</f>
        <v>4.655479370841439</v>
      </c>
      <c r="R236" s="49">
        <f>Calculations!N206</f>
        <v>0.27920197596561602</v>
      </c>
      <c r="S236" s="49">
        <f>Calculations!R206</f>
        <v>1.4763184179860385</v>
      </c>
      <c r="T236" s="49">
        <f>Calculations!M206</f>
        <v>0.39216546596135798</v>
      </c>
      <c r="U236" s="49">
        <f>Calculations!Q206</f>
        <v>2.0736282338063723</v>
      </c>
      <c r="V236" s="31">
        <f>Calculations!AA206</f>
        <v>0</v>
      </c>
      <c r="W236" s="31">
        <f>Calculations!AB206</f>
        <v>0</v>
      </c>
      <c r="X236" s="31">
        <f>Calculations!Y206</f>
        <v>0</v>
      </c>
      <c r="Y236" s="31">
        <f>Calculations!Z206</f>
        <v>0</v>
      </c>
      <c r="Z236" s="31">
        <f>Calculations!AC206</f>
        <v>0.45314974617389697</v>
      </c>
      <c r="AA236" s="31">
        <f>Calculations!AD206</f>
        <v>2.3960909089862947</v>
      </c>
      <c r="AB236" s="31">
        <f>Calculations!AF206</f>
        <v>0</v>
      </c>
      <c r="AC236" s="31">
        <f>Calculations!AG206</f>
        <v>0</v>
      </c>
      <c r="AD236" s="31" t="s">
        <v>77</v>
      </c>
      <c r="AE236" s="33" t="s">
        <v>58</v>
      </c>
      <c r="AF236" s="21" t="s">
        <v>52</v>
      </c>
      <c r="AG236" s="20" t="s">
        <v>63</v>
      </c>
      <c r="AH236" s="26" t="s">
        <v>73</v>
      </c>
      <c r="AI236" s="26" t="s">
        <v>74</v>
      </c>
      <c r="AJ236" s="26" t="s">
        <v>228</v>
      </c>
      <c r="AK236" s="26" t="s">
        <v>975</v>
      </c>
    </row>
    <row r="237" spans="2:37" ht="51" x14ac:dyDescent="0.2">
      <c r="B237" s="29" t="str">
        <f>Calculations!A207</f>
        <v>38/24/008</v>
      </c>
      <c r="C237" s="20" t="str">
        <f>Calculations!B207</f>
        <v>St Elizabeth's Centre</v>
      </c>
      <c r="D237" s="11" t="str">
        <f>Calculations!C207</f>
        <v>Residential</v>
      </c>
      <c r="E237" s="49">
        <f>Calculations!D207</f>
        <v>16.322003660474099</v>
      </c>
      <c r="F237" s="49">
        <f>Calculations!H207</f>
        <v>16.322003660474099</v>
      </c>
      <c r="G237" s="49">
        <f>Calculations!L207</f>
        <v>100</v>
      </c>
      <c r="H237" s="49">
        <f>Calculations!G207</f>
        <v>0</v>
      </c>
      <c r="I237" s="49">
        <f>Calculations!K207</f>
        <v>0</v>
      </c>
      <c r="J237" s="49">
        <f>Calculations!F207</f>
        <v>0</v>
      </c>
      <c r="K237" s="49">
        <f>Calculations!J207</f>
        <v>0</v>
      </c>
      <c r="L237" s="49">
        <f>Calculations!E207</f>
        <v>0</v>
      </c>
      <c r="M237" s="49">
        <f>Calculations!I207</f>
        <v>0</v>
      </c>
      <c r="N237" s="49">
        <f>Calculations!P207</f>
        <v>14.72807755240307</v>
      </c>
      <c r="O237" s="49">
        <f>Calculations!T207</f>
        <v>90.234494849851473</v>
      </c>
      <c r="P237" s="49">
        <f>Calculations!O207</f>
        <v>1.0347866442726901</v>
      </c>
      <c r="Q237" s="49">
        <f>Calculations!S207</f>
        <v>6.3398260764918435</v>
      </c>
      <c r="R237" s="49">
        <f>Calculations!N207</f>
        <v>0.20266013264628899</v>
      </c>
      <c r="S237" s="49">
        <f>Calculations!R207</f>
        <v>1.2416375885091697</v>
      </c>
      <c r="T237" s="49">
        <f>Calculations!M207</f>
        <v>0.35647933115204999</v>
      </c>
      <c r="U237" s="49">
        <f>Calculations!Q207</f>
        <v>2.1840414851475134</v>
      </c>
      <c r="V237" s="31">
        <f>Calculations!AA207</f>
        <v>0</v>
      </c>
      <c r="W237" s="31">
        <f>Calculations!AB207</f>
        <v>0</v>
      </c>
      <c r="X237" s="31">
        <f>Calculations!Y207</f>
        <v>0</v>
      </c>
      <c r="Y237" s="31">
        <f>Calculations!Z207</f>
        <v>0</v>
      </c>
      <c r="Z237" s="31">
        <f>Calculations!AC207</f>
        <v>0.48685668415421202</v>
      </c>
      <c r="AA237" s="31">
        <f>Calculations!AD207</f>
        <v>2.9828242554141817</v>
      </c>
      <c r="AB237" s="31">
        <f>Calculations!AF207</f>
        <v>0</v>
      </c>
      <c r="AC237" s="31">
        <f>Calculations!AG207</f>
        <v>0</v>
      </c>
      <c r="AD237" s="31" t="s">
        <v>77</v>
      </c>
      <c r="AE237" s="33" t="s">
        <v>58</v>
      </c>
      <c r="AF237" s="21" t="s">
        <v>52</v>
      </c>
      <c r="AG237" s="20" t="s">
        <v>63</v>
      </c>
      <c r="AH237" s="26" t="s">
        <v>73</v>
      </c>
      <c r="AI237" s="26" t="s">
        <v>74</v>
      </c>
      <c r="AJ237" s="26" t="s">
        <v>229</v>
      </c>
      <c r="AK237" s="60" t="s">
        <v>975</v>
      </c>
    </row>
    <row r="238" spans="2:37" ht="38.25" x14ac:dyDescent="0.2">
      <c r="B238" s="29" t="str">
        <f>Calculations!A208</f>
        <v>38/24/009</v>
      </c>
      <c r="C238" s="20" t="str">
        <f>Calculations!B208</f>
        <v>Laylock Cottage, High Street, Much Hadham, Herts, SG10 6BS</v>
      </c>
      <c r="D238" s="11" t="str">
        <f>Calculations!C208</f>
        <v>Residential</v>
      </c>
      <c r="E238" s="49">
        <f>Calculations!D208</f>
        <v>0.40299483989402601</v>
      </c>
      <c r="F238" s="49">
        <f>Calculations!H208</f>
        <v>0.40299483989402601</v>
      </c>
      <c r="G238" s="49">
        <f>Calculations!L208</f>
        <v>100</v>
      </c>
      <c r="H238" s="49">
        <f>Calculations!G208</f>
        <v>0</v>
      </c>
      <c r="I238" s="49">
        <f>Calculations!K208</f>
        <v>0</v>
      </c>
      <c r="J238" s="49">
        <f>Calculations!F208</f>
        <v>0</v>
      </c>
      <c r="K238" s="49">
        <f>Calculations!J208</f>
        <v>0</v>
      </c>
      <c r="L238" s="49">
        <f>Calculations!E208</f>
        <v>0</v>
      </c>
      <c r="M238" s="49">
        <f>Calculations!I208</f>
        <v>0</v>
      </c>
      <c r="N238" s="49">
        <f>Calculations!P208</f>
        <v>0.40299483989402601</v>
      </c>
      <c r="O238" s="49">
        <f>Calculations!T208</f>
        <v>100</v>
      </c>
      <c r="P238" s="49">
        <f>Calculations!O208</f>
        <v>0</v>
      </c>
      <c r="Q238" s="49">
        <f>Calculations!S208</f>
        <v>0</v>
      </c>
      <c r="R238" s="49">
        <f>Calculations!N208</f>
        <v>0</v>
      </c>
      <c r="S238" s="49">
        <f>Calculations!R208</f>
        <v>0</v>
      </c>
      <c r="T238" s="49">
        <f>Calculations!M208</f>
        <v>0</v>
      </c>
      <c r="U238" s="49">
        <f>Calculations!Q208</f>
        <v>0</v>
      </c>
      <c r="V238" s="31">
        <f>Calculations!AA208</f>
        <v>0</v>
      </c>
      <c r="W238" s="31">
        <f>Calculations!AB208</f>
        <v>0</v>
      </c>
      <c r="X238" s="31">
        <f>Calculations!Y208</f>
        <v>0</v>
      </c>
      <c r="Y238" s="31">
        <f>Calculations!Z208</f>
        <v>0</v>
      </c>
      <c r="Z238" s="31">
        <f>Calculations!AC208</f>
        <v>0</v>
      </c>
      <c r="AA238" s="31">
        <f>Calculations!AD208</f>
        <v>0</v>
      </c>
      <c r="AB238" s="31">
        <f>Calculations!AF208</f>
        <v>0</v>
      </c>
      <c r="AC238" s="31">
        <f>Calculations!AG208</f>
        <v>0</v>
      </c>
      <c r="AD238" s="31" t="s">
        <v>72</v>
      </c>
      <c r="AE238" s="33" t="s">
        <v>62</v>
      </c>
      <c r="AF238" s="21" t="s">
        <v>52</v>
      </c>
      <c r="AG238" s="20" t="s">
        <v>110</v>
      </c>
      <c r="AH238" s="26" t="s">
        <v>111</v>
      </c>
      <c r="AI238" s="26" t="s">
        <v>112</v>
      </c>
      <c r="AJ238" s="26" t="s">
        <v>113</v>
      </c>
      <c r="AK238" s="61" t="s">
        <v>114</v>
      </c>
    </row>
    <row r="239" spans="2:37" ht="51" x14ac:dyDescent="0.2">
      <c r="B239" s="29" t="str">
        <f>Calculations!A209</f>
        <v>38/24/010</v>
      </c>
      <c r="C239" s="20" t="str">
        <f>Calculations!B209</f>
        <v>The Jolly Waggoners</v>
      </c>
      <c r="D239" s="11" t="str">
        <f>Calculations!C209</f>
        <v>Residential</v>
      </c>
      <c r="E239" s="49">
        <f>Calculations!D209</f>
        <v>0.75968562435004805</v>
      </c>
      <c r="F239" s="49">
        <f>Calculations!H209</f>
        <v>0.75968562435004805</v>
      </c>
      <c r="G239" s="49">
        <f>Calculations!L209</f>
        <v>100</v>
      </c>
      <c r="H239" s="49">
        <f>Calculations!G209</f>
        <v>0</v>
      </c>
      <c r="I239" s="49">
        <f>Calculations!K209</f>
        <v>0</v>
      </c>
      <c r="J239" s="49">
        <f>Calculations!F209</f>
        <v>0</v>
      </c>
      <c r="K239" s="49">
        <f>Calculations!J209</f>
        <v>0</v>
      </c>
      <c r="L239" s="49">
        <f>Calculations!E209</f>
        <v>0</v>
      </c>
      <c r="M239" s="49">
        <f>Calculations!I209</f>
        <v>0</v>
      </c>
      <c r="N239" s="49">
        <f>Calculations!P209</f>
        <v>0.75968562435004805</v>
      </c>
      <c r="O239" s="49">
        <f>Calculations!T209</f>
        <v>100</v>
      </c>
      <c r="P239" s="49">
        <f>Calculations!O209</f>
        <v>0</v>
      </c>
      <c r="Q239" s="49">
        <f>Calculations!S209</f>
        <v>0</v>
      </c>
      <c r="R239" s="49">
        <f>Calculations!N209</f>
        <v>0</v>
      </c>
      <c r="S239" s="49">
        <f>Calculations!R209</f>
        <v>0</v>
      </c>
      <c r="T239" s="49">
        <f>Calculations!M209</f>
        <v>0</v>
      </c>
      <c r="U239" s="49">
        <f>Calculations!Q209</f>
        <v>0</v>
      </c>
      <c r="V239" s="31">
        <f>Calculations!AA209</f>
        <v>0</v>
      </c>
      <c r="W239" s="31">
        <f>Calculations!AB209</f>
        <v>0</v>
      </c>
      <c r="X239" s="31">
        <f>Calculations!Y209</f>
        <v>0</v>
      </c>
      <c r="Y239" s="31">
        <f>Calculations!Z209</f>
        <v>0</v>
      </c>
      <c r="Z239" s="31">
        <f>Calculations!AC209</f>
        <v>0</v>
      </c>
      <c r="AA239" s="31">
        <f>Calculations!AD209</f>
        <v>0</v>
      </c>
      <c r="AB239" s="31">
        <f>Calculations!AF209</f>
        <v>0</v>
      </c>
      <c r="AC239" s="31">
        <f>Calculations!AG209</f>
        <v>0</v>
      </c>
      <c r="AD239" s="31" t="s">
        <v>72</v>
      </c>
      <c r="AE239" s="33" t="s">
        <v>51</v>
      </c>
      <c r="AF239" s="21" t="s">
        <v>52</v>
      </c>
      <c r="AG239" s="20" t="s">
        <v>117</v>
      </c>
      <c r="AH239" s="26" t="s">
        <v>118</v>
      </c>
      <c r="AI239" s="26" t="s">
        <v>119</v>
      </c>
      <c r="AJ239" s="26" t="s">
        <v>230</v>
      </c>
      <c r="AK239" s="62" t="s">
        <v>231</v>
      </c>
    </row>
    <row r="240" spans="2:37" ht="63.75" x14ac:dyDescent="0.2">
      <c r="B240" s="29" t="str">
        <f>Calculations!A210</f>
        <v>39/24/001</v>
      </c>
      <c r="C240" s="20" t="str">
        <f>Calculations!B210</f>
        <v>Puckeridge North</v>
      </c>
      <c r="D240" s="11" t="str">
        <f>Calculations!C210</f>
        <v>Residential</v>
      </c>
      <c r="E240" s="49">
        <f>Calculations!D210</f>
        <v>1.0859802917815</v>
      </c>
      <c r="F240" s="49">
        <f>Calculations!H210</f>
        <v>1.0859802917815</v>
      </c>
      <c r="G240" s="49">
        <f>Calculations!L210</f>
        <v>100</v>
      </c>
      <c r="H240" s="49">
        <f>Calculations!G210</f>
        <v>0</v>
      </c>
      <c r="I240" s="49">
        <f>Calculations!K210</f>
        <v>0</v>
      </c>
      <c r="J240" s="49">
        <f>Calculations!F210</f>
        <v>0</v>
      </c>
      <c r="K240" s="49">
        <f>Calculations!J210</f>
        <v>0</v>
      </c>
      <c r="L240" s="49">
        <f>Calculations!E210</f>
        <v>0</v>
      </c>
      <c r="M240" s="49">
        <f>Calculations!I210</f>
        <v>0</v>
      </c>
      <c r="N240" s="49">
        <f>Calculations!P210</f>
        <v>0.61446730859418142</v>
      </c>
      <c r="O240" s="49">
        <f>Calculations!T210</f>
        <v>56.581810300275016</v>
      </c>
      <c r="P240" s="49">
        <f>Calculations!O210</f>
        <v>0.31216123870747398</v>
      </c>
      <c r="Q240" s="49">
        <f>Calculations!S210</f>
        <v>28.744650438857228</v>
      </c>
      <c r="R240" s="49">
        <f>Calculations!N210</f>
        <v>0.102180879879056</v>
      </c>
      <c r="S240" s="49">
        <f>Calculations!R210</f>
        <v>9.4090915509555906</v>
      </c>
      <c r="T240" s="49">
        <f>Calculations!M210</f>
        <v>5.7170864600788601E-2</v>
      </c>
      <c r="U240" s="49">
        <f>Calculations!Q210</f>
        <v>5.2644477099121634</v>
      </c>
      <c r="V240" s="31">
        <f>Calculations!AA210</f>
        <v>0</v>
      </c>
      <c r="W240" s="31">
        <f>Calculations!AB210</f>
        <v>0</v>
      </c>
      <c r="X240" s="31">
        <f>Calculations!Y210</f>
        <v>0</v>
      </c>
      <c r="Y240" s="31">
        <f>Calculations!Z210</f>
        <v>0</v>
      </c>
      <c r="Z240" s="31">
        <f>Calculations!AC210</f>
        <v>0.22139097643165001</v>
      </c>
      <c r="AA240" s="31">
        <f>Calculations!AD210</f>
        <v>20.386279392646109</v>
      </c>
      <c r="AB240" s="31">
        <f>Calculations!AF210</f>
        <v>0</v>
      </c>
      <c r="AC240" s="31">
        <f>Calculations!AG210</f>
        <v>0</v>
      </c>
      <c r="AD240" s="31" t="s">
        <v>72</v>
      </c>
      <c r="AE240" s="33" t="s">
        <v>67</v>
      </c>
      <c r="AF240" s="21" t="s">
        <v>52</v>
      </c>
      <c r="AG240" s="20" t="s">
        <v>63</v>
      </c>
      <c r="AH240" s="26" t="s">
        <v>88</v>
      </c>
      <c r="AI240" s="26" t="s">
        <v>74</v>
      </c>
      <c r="AJ240" s="26" t="s">
        <v>232</v>
      </c>
      <c r="AK240" s="26" t="s">
        <v>175</v>
      </c>
    </row>
    <row r="241" spans="2:37" ht="63.75" x14ac:dyDescent="0.2">
      <c r="B241" s="29" t="str">
        <f>Calculations!A211</f>
        <v>39/24/002</v>
      </c>
      <c r="C241" s="20" t="str">
        <f>Calculations!B211</f>
        <v>Wickham Hall</v>
      </c>
      <c r="D241" s="11" t="str">
        <f>Calculations!C211</f>
        <v>Mixed use</v>
      </c>
      <c r="E241" s="49">
        <f>Calculations!D211</f>
        <v>1.62301795121582</v>
      </c>
      <c r="F241" s="49">
        <f>Calculations!H211</f>
        <v>1.62301795121582</v>
      </c>
      <c r="G241" s="49">
        <f>Calculations!L211</f>
        <v>100</v>
      </c>
      <c r="H241" s="49">
        <f>Calculations!G211</f>
        <v>0</v>
      </c>
      <c r="I241" s="49">
        <f>Calculations!K211</f>
        <v>0</v>
      </c>
      <c r="J241" s="49">
        <f>Calculations!F211</f>
        <v>0</v>
      </c>
      <c r="K241" s="49">
        <f>Calculations!J211</f>
        <v>0</v>
      </c>
      <c r="L241" s="49">
        <f>Calculations!E211</f>
        <v>0</v>
      </c>
      <c r="M241" s="49">
        <f>Calculations!I211</f>
        <v>0</v>
      </c>
      <c r="N241" s="49">
        <f>Calculations!P211</f>
        <v>1.62301795121582</v>
      </c>
      <c r="O241" s="49">
        <f>Calculations!T211</f>
        <v>100</v>
      </c>
      <c r="P241" s="49">
        <f>Calculations!O211</f>
        <v>0</v>
      </c>
      <c r="Q241" s="49">
        <f>Calculations!S211</f>
        <v>0</v>
      </c>
      <c r="R241" s="49">
        <f>Calculations!N211</f>
        <v>0</v>
      </c>
      <c r="S241" s="49">
        <f>Calculations!R211</f>
        <v>0</v>
      </c>
      <c r="T241" s="49">
        <f>Calculations!M211</f>
        <v>0</v>
      </c>
      <c r="U241" s="49">
        <f>Calculations!Q211</f>
        <v>0</v>
      </c>
      <c r="V241" s="31">
        <f>Calculations!AA211</f>
        <v>0</v>
      </c>
      <c r="W241" s="31">
        <f>Calculations!AB211</f>
        <v>0</v>
      </c>
      <c r="X241" s="31">
        <f>Calculations!Y211</f>
        <v>0</v>
      </c>
      <c r="Y241" s="31">
        <f>Calculations!Z211</f>
        <v>0</v>
      </c>
      <c r="Z241" s="31">
        <f>Calculations!AC211</f>
        <v>0</v>
      </c>
      <c r="AA241" s="31">
        <f>Calculations!AD211</f>
        <v>0</v>
      </c>
      <c r="AB241" s="31">
        <f>Calculations!AF211</f>
        <v>0</v>
      </c>
      <c r="AC241" s="31">
        <f>Calculations!AG211</f>
        <v>0</v>
      </c>
      <c r="AD241" s="31" t="s">
        <v>72</v>
      </c>
      <c r="AE241" s="33" t="s">
        <v>67</v>
      </c>
      <c r="AF241" s="21" t="s">
        <v>52</v>
      </c>
      <c r="AG241" s="20" t="s">
        <v>117</v>
      </c>
      <c r="AH241" s="26" t="s">
        <v>118</v>
      </c>
      <c r="AI241" s="26" t="s">
        <v>119</v>
      </c>
      <c r="AJ241" s="26" t="s">
        <v>233</v>
      </c>
      <c r="AK241" s="26" t="s">
        <v>231</v>
      </c>
    </row>
    <row r="242" spans="2:37" ht="63.75" x14ac:dyDescent="0.2">
      <c r="B242" s="29" t="str">
        <f>Calculations!A212</f>
        <v>39/24/003</v>
      </c>
      <c r="C242" s="20" t="str">
        <f>Calculations!B212</f>
        <v>Land west of Cambridge Road and east of A10</v>
      </c>
      <c r="D242" s="11" t="str">
        <f>Calculations!C212</f>
        <v>Residential</v>
      </c>
      <c r="E242" s="49">
        <f>Calculations!D212</f>
        <v>2.0337798496186701</v>
      </c>
      <c r="F242" s="49">
        <f>Calculations!H212</f>
        <v>1.9079632071869832</v>
      </c>
      <c r="G242" s="49">
        <f>Calculations!L212</f>
        <v>93.81365478395918</v>
      </c>
      <c r="H242" s="49">
        <f>Calculations!G212</f>
        <v>1.9172436384018499E-3</v>
      </c>
      <c r="I242" s="49">
        <f>Calculations!K212</f>
        <v>9.4269969228052364E-2</v>
      </c>
      <c r="J242" s="49">
        <f>Calculations!F212</f>
        <v>0</v>
      </c>
      <c r="K242" s="49">
        <f>Calculations!J212</f>
        <v>0</v>
      </c>
      <c r="L242" s="49">
        <f>Calculations!E212</f>
        <v>0.123899398793285</v>
      </c>
      <c r="M242" s="49">
        <f>Calculations!I212</f>
        <v>6.0920752468127715</v>
      </c>
      <c r="N242" s="49">
        <f>Calculations!P212</f>
        <v>2.0337798496186701</v>
      </c>
      <c r="O242" s="49">
        <f>Calculations!T212</f>
        <v>100</v>
      </c>
      <c r="P242" s="49">
        <f>Calculations!O212</f>
        <v>0</v>
      </c>
      <c r="Q242" s="49">
        <f>Calculations!S212</f>
        <v>0</v>
      </c>
      <c r="R242" s="49">
        <f>Calculations!N212</f>
        <v>0</v>
      </c>
      <c r="S242" s="49">
        <f>Calculations!R212</f>
        <v>0</v>
      </c>
      <c r="T242" s="49">
        <f>Calculations!M212</f>
        <v>0</v>
      </c>
      <c r="U242" s="49">
        <f>Calculations!Q212</f>
        <v>0</v>
      </c>
      <c r="V242" s="31">
        <f>Calculations!AA212</f>
        <v>0.13300000000000001</v>
      </c>
      <c r="W242" s="31">
        <f>Calculations!AB212</f>
        <v>6.5395475338659317</v>
      </c>
      <c r="X242" s="31">
        <f>Calculations!Y212</f>
        <v>0</v>
      </c>
      <c r="Y242" s="31">
        <f>Calculations!Z212</f>
        <v>0</v>
      </c>
      <c r="Z242" s="31">
        <f>Calculations!AC212</f>
        <v>0</v>
      </c>
      <c r="AA242" s="31">
        <f>Calculations!AD212</f>
        <v>0</v>
      </c>
      <c r="AB242" s="31">
        <f>Calculations!AF212</f>
        <v>0</v>
      </c>
      <c r="AC242" s="31">
        <f>Calculations!AG212</f>
        <v>0</v>
      </c>
      <c r="AD242" s="31" t="s">
        <v>50</v>
      </c>
      <c r="AE242" s="33" t="s">
        <v>62</v>
      </c>
      <c r="AF242" s="21" t="s">
        <v>52</v>
      </c>
      <c r="AG242" s="20" t="s">
        <v>53</v>
      </c>
      <c r="AH242" s="26" t="s">
        <v>59</v>
      </c>
      <c r="AI242" s="26" t="s">
        <v>93</v>
      </c>
      <c r="AJ242" s="26" t="s">
        <v>234</v>
      </c>
      <c r="AK242" s="26" t="s">
        <v>99</v>
      </c>
    </row>
    <row r="243" spans="2:37" ht="38.25" x14ac:dyDescent="0.2">
      <c r="B243" s="29" t="str">
        <f>Calculations!A213</f>
        <v>39/24/004</v>
      </c>
      <c r="C243" s="20" t="str">
        <f>Calculations!B213</f>
        <v>Land south of St Thomas RC Primary School</v>
      </c>
      <c r="D243" s="11" t="str">
        <f>Calculations!C213</f>
        <v>Mixed use</v>
      </c>
      <c r="E243" s="49">
        <f>Calculations!D213</f>
        <v>1.7609017078143501</v>
      </c>
      <c r="F243" s="49">
        <f>Calculations!H213</f>
        <v>1.7609017078143501</v>
      </c>
      <c r="G243" s="49">
        <f>Calculations!L213</f>
        <v>100</v>
      </c>
      <c r="H243" s="49">
        <f>Calculations!G213</f>
        <v>0</v>
      </c>
      <c r="I243" s="49">
        <f>Calculations!K213</f>
        <v>0</v>
      </c>
      <c r="J243" s="49">
        <f>Calculations!F213</f>
        <v>0</v>
      </c>
      <c r="K243" s="49">
        <f>Calculations!J213</f>
        <v>0</v>
      </c>
      <c r="L243" s="49">
        <f>Calculations!E213</f>
        <v>0</v>
      </c>
      <c r="M243" s="49">
        <f>Calculations!I213</f>
        <v>0</v>
      </c>
      <c r="N243" s="49">
        <f>Calculations!P213</f>
        <v>1.7609017078143501</v>
      </c>
      <c r="O243" s="49">
        <f>Calculations!T213</f>
        <v>100</v>
      </c>
      <c r="P243" s="49">
        <f>Calculations!O213</f>
        <v>0</v>
      </c>
      <c r="Q243" s="49">
        <f>Calculations!S213</f>
        <v>0</v>
      </c>
      <c r="R243" s="49">
        <f>Calculations!N213</f>
        <v>0</v>
      </c>
      <c r="S243" s="49">
        <f>Calculations!R213</f>
        <v>0</v>
      </c>
      <c r="T243" s="49">
        <f>Calculations!M213</f>
        <v>0</v>
      </c>
      <c r="U243" s="49">
        <f>Calculations!Q213</f>
        <v>0</v>
      </c>
      <c r="V243" s="31">
        <f>Calculations!AA213</f>
        <v>0</v>
      </c>
      <c r="W243" s="31">
        <f>Calculations!AB213</f>
        <v>0</v>
      </c>
      <c r="X243" s="31">
        <f>Calculations!Y213</f>
        <v>0</v>
      </c>
      <c r="Y243" s="31">
        <f>Calculations!Z213</f>
        <v>0</v>
      </c>
      <c r="Z243" s="31">
        <f>Calculations!AC213</f>
        <v>0</v>
      </c>
      <c r="AA243" s="31">
        <f>Calculations!AD213</f>
        <v>0</v>
      </c>
      <c r="AB243" s="31">
        <f>Calculations!AF213</f>
        <v>0</v>
      </c>
      <c r="AC243" s="31">
        <f>Calculations!AG213</f>
        <v>0</v>
      </c>
      <c r="AD243" s="31" t="s">
        <v>72</v>
      </c>
      <c r="AE243" s="33" t="s">
        <v>62</v>
      </c>
      <c r="AF243" s="21" t="s">
        <v>52</v>
      </c>
      <c r="AG243" s="20" t="s">
        <v>117</v>
      </c>
      <c r="AH243" s="26" t="s">
        <v>165</v>
      </c>
      <c r="AI243" s="26" t="s">
        <v>119</v>
      </c>
      <c r="AJ243" s="26" t="s">
        <v>113</v>
      </c>
      <c r="AK243" s="26" t="s">
        <v>172</v>
      </c>
    </row>
    <row r="244" spans="2:37" ht="38.25" x14ac:dyDescent="0.2">
      <c r="B244" s="29" t="str">
        <f>Calculations!A214</f>
        <v>39/24/005</v>
      </c>
      <c r="C244" s="20" t="str">
        <f>Calculations!B214</f>
        <v>St Thomas Primary School</v>
      </c>
      <c r="D244" s="11" t="str">
        <f>Calculations!C214</f>
        <v>Education</v>
      </c>
      <c r="E244" s="49">
        <f>Calculations!D214</f>
        <v>1.7309706990703</v>
      </c>
      <c r="F244" s="49">
        <f>Calculations!H214</f>
        <v>1.7309706990703</v>
      </c>
      <c r="G244" s="49">
        <f>Calculations!L214</f>
        <v>100</v>
      </c>
      <c r="H244" s="49">
        <f>Calculations!G214</f>
        <v>0</v>
      </c>
      <c r="I244" s="49">
        <f>Calculations!K214</f>
        <v>0</v>
      </c>
      <c r="J244" s="49">
        <f>Calculations!F214</f>
        <v>0</v>
      </c>
      <c r="K244" s="49">
        <f>Calculations!J214</f>
        <v>0</v>
      </c>
      <c r="L244" s="49">
        <f>Calculations!E214</f>
        <v>0</v>
      </c>
      <c r="M244" s="49">
        <f>Calculations!I214</f>
        <v>0</v>
      </c>
      <c r="N244" s="49">
        <f>Calculations!P214</f>
        <v>1.7197328037587791</v>
      </c>
      <c r="O244" s="49">
        <f>Calculations!T214</f>
        <v>99.350774954333048</v>
      </c>
      <c r="P244" s="49">
        <f>Calculations!O214</f>
        <v>1.1237895311520901E-2</v>
      </c>
      <c r="Q244" s="49">
        <f>Calculations!S214</f>
        <v>0.64922504566696282</v>
      </c>
      <c r="R244" s="49">
        <f>Calculations!N214</f>
        <v>0</v>
      </c>
      <c r="S244" s="49">
        <f>Calculations!R214</f>
        <v>0</v>
      </c>
      <c r="T244" s="49">
        <f>Calculations!M214</f>
        <v>0</v>
      </c>
      <c r="U244" s="49">
        <f>Calculations!Q214</f>
        <v>0</v>
      </c>
      <c r="V244" s="31">
        <f>Calculations!AA214</f>
        <v>0</v>
      </c>
      <c r="W244" s="31">
        <f>Calculations!AB214</f>
        <v>0</v>
      </c>
      <c r="X244" s="31">
        <f>Calculations!Y214</f>
        <v>0</v>
      </c>
      <c r="Y244" s="31">
        <f>Calculations!Z214</f>
        <v>0</v>
      </c>
      <c r="Z244" s="31">
        <f>Calculations!AC214</f>
        <v>1.0413186996048899E-2</v>
      </c>
      <c r="AA244" s="31">
        <f>Calculations!AD214</f>
        <v>0.60158077786306818</v>
      </c>
      <c r="AB244" s="31">
        <f>Calculations!AF214</f>
        <v>0</v>
      </c>
      <c r="AC244" s="31">
        <f>Calculations!AG214</f>
        <v>0</v>
      </c>
      <c r="AD244" s="31" t="s">
        <v>72</v>
      </c>
      <c r="AE244" s="33" t="s">
        <v>62</v>
      </c>
      <c r="AF244" s="21" t="s">
        <v>52</v>
      </c>
      <c r="AG244" s="20" t="s">
        <v>63</v>
      </c>
      <c r="AH244" s="26" t="s">
        <v>96</v>
      </c>
      <c r="AI244" s="26" t="s">
        <v>97</v>
      </c>
      <c r="AJ244" s="26" t="s">
        <v>235</v>
      </c>
      <c r="AK244" s="26" t="s">
        <v>99</v>
      </c>
    </row>
    <row r="245" spans="2:37" ht="63.75" x14ac:dyDescent="0.2">
      <c r="B245" s="29" t="str">
        <f>Calculations!A215</f>
        <v>39/24/006</v>
      </c>
      <c r="C245" s="20" t="str">
        <f>Calculations!B215</f>
        <v>land at Chapmans Field &amp; Perowne Way, Puckeridge</v>
      </c>
      <c r="D245" s="11" t="str">
        <f>Calculations!C215</f>
        <v>Residential</v>
      </c>
      <c r="E245" s="49">
        <f>Calculations!D215</f>
        <v>8.7343493384561803</v>
      </c>
      <c r="F245" s="49">
        <f>Calculations!H215</f>
        <v>8.0296562082745329</v>
      </c>
      <c r="G245" s="49">
        <f>Calculations!L215</f>
        <v>91.931933302931029</v>
      </c>
      <c r="H245" s="49">
        <f>Calculations!G215</f>
        <v>0.381340638376505</v>
      </c>
      <c r="I245" s="49">
        <f>Calculations!K215</f>
        <v>4.3659879356726989</v>
      </c>
      <c r="J245" s="49">
        <f>Calculations!F215</f>
        <v>0.27316886351861303</v>
      </c>
      <c r="K245" s="49">
        <f>Calculations!J215</f>
        <v>3.1275239051395252</v>
      </c>
      <c r="L245" s="49">
        <f>Calculations!E215</f>
        <v>5.0183628286528899E-2</v>
      </c>
      <c r="M245" s="49">
        <f>Calculations!I215</f>
        <v>0.57455485625674541</v>
      </c>
      <c r="N245" s="49">
        <f>Calculations!P215</f>
        <v>8.6102515039652125</v>
      </c>
      <c r="O245" s="49">
        <f>Calculations!T215</f>
        <v>98.579197720606601</v>
      </c>
      <c r="P245" s="49">
        <f>Calculations!O215</f>
        <v>9.2997972724604194E-2</v>
      </c>
      <c r="Q245" s="49">
        <f>Calculations!S215</f>
        <v>1.0647384152033681</v>
      </c>
      <c r="R245" s="49">
        <f>Calculations!N215</f>
        <v>8.1422393163520599E-3</v>
      </c>
      <c r="S245" s="49">
        <f>Calculations!R215</f>
        <v>9.3220902906904143E-2</v>
      </c>
      <c r="T245" s="49">
        <f>Calculations!M215</f>
        <v>2.2957622450010901E-2</v>
      </c>
      <c r="U245" s="49">
        <f>Calculations!Q215</f>
        <v>0.26284296128312085</v>
      </c>
      <c r="V245" s="31">
        <f>Calculations!AA215</f>
        <v>4.0000000000000001E-3</v>
      </c>
      <c r="W245" s="31">
        <f>Calculations!AB215</f>
        <v>4.5796198949686284E-2</v>
      </c>
      <c r="X245" s="31">
        <f>Calculations!Y215</f>
        <v>8.4055783051818406E-2</v>
      </c>
      <c r="Y245" s="31">
        <f>Calculations!Z215</f>
        <v>0.96235884087818602</v>
      </c>
      <c r="Z245" s="31">
        <f>Calculations!AC215</f>
        <v>3.1503696203196797E-2</v>
      </c>
      <c r="AA245" s="31">
        <f>Calculations!AD215</f>
        <v>0.3606873847430192</v>
      </c>
      <c r="AB245" s="31">
        <f>Calculations!AF215</f>
        <v>0</v>
      </c>
      <c r="AC245" s="31">
        <f>Calculations!AG215</f>
        <v>0</v>
      </c>
      <c r="AD245" s="31" t="s">
        <v>50</v>
      </c>
      <c r="AE245" s="33" t="s">
        <v>67</v>
      </c>
      <c r="AF245" s="21" t="s">
        <v>52</v>
      </c>
      <c r="AG245" s="20" t="s">
        <v>53</v>
      </c>
      <c r="AH245" s="26" t="s">
        <v>54</v>
      </c>
      <c r="AI245" s="26" t="s">
        <v>93</v>
      </c>
      <c r="AJ245" s="26" t="s">
        <v>236</v>
      </c>
      <c r="AK245" s="26" t="s">
        <v>99</v>
      </c>
    </row>
    <row r="246" spans="2:37" ht="38.25" x14ac:dyDescent="0.2">
      <c r="B246" s="29" t="str">
        <f>Calculations!A216</f>
        <v>39/24/007</v>
      </c>
      <c r="C246" s="20" t="str">
        <f>Calculations!B216</f>
        <v>Land North of Standon Hill</v>
      </c>
      <c r="D246" s="11" t="str">
        <f>Calculations!C216</f>
        <v>Residential</v>
      </c>
      <c r="E246" s="49">
        <f>Calculations!D216</f>
        <v>5.6534175834529101</v>
      </c>
      <c r="F246" s="49">
        <f>Calculations!H216</f>
        <v>5.6534175834529101</v>
      </c>
      <c r="G246" s="49">
        <f>Calculations!L216</f>
        <v>100</v>
      </c>
      <c r="H246" s="49">
        <f>Calculations!G216</f>
        <v>0</v>
      </c>
      <c r="I246" s="49">
        <f>Calculations!K216</f>
        <v>0</v>
      </c>
      <c r="J246" s="49">
        <f>Calculations!F216</f>
        <v>0</v>
      </c>
      <c r="K246" s="49">
        <f>Calculations!J216</f>
        <v>0</v>
      </c>
      <c r="L246" s="49">
        <f>Calculations!E216</f>
        <v>0</v>
      </c>
      <c r="M246" s="49">
        <f>Calculations!I216</f>
        <v>0</v>
      </c>
      <c r="N246" s="49">
        <f>Calculations!P216</f>
        <v>5.6534175834529101</v>
      </c>
      <c r="O246" s="49">
        <f>Calculations!T216</f>
        <v>100</v>
      </c>
      <c r="P246" s="49">
        <f>Calculations!O216</f>
        <v>0</v>
      </c>
      <c r="Q246" s="49">
        <f>Calculations!S216</f>
        <v>0</v>
      </c>
      <c r="R246" s="49">
        <f>Calculations!N216</f>
        <v>0</v>
      </c>
      <c r="S246" s="49">
        <f>Calculations!R216</f>
        <v>0</v>
      </c>
      <c r="T246" s="49">
        <f>Calculations!M216</f>
        <v>0</v>
      </c>
      <c r="U246" s="49">
        <f>Calculations!Q216</f>
        <v>0</v>
      </c>
      <c r="V246" s="31">
        <f>Calculations!AA216</f>
        <v>0</v>
      </c>
      <c r="W246" s="31">
        <f>Calculations!AB216</f>
        <v>0</v>
      </c>
      <c r="X246" s="31">
        <f>Calculations!Y216</f>
        <v>0</v>
      </c>
      <c r="Y246" s="31">
        <f>Calculations!Z216</f>
        <v>0</v>
      </c>
      <c r="Z246" s="31">
        <f>Calculations!AC216</f>
        <v>0</v>
      </c>
      <c r="AA246" s="31">
        <f>Calculations!AD216</f>
        <v>0</v>
      </c>
      <c r="AB246" s="31">
        <f>Calculations!AF216</f>
        <v>0</v>
      </c>
      <c r="AC246" s="31">
        <f>Calculations!AG216</f>
        <v>0</v>
      </c>
      <c r="AD246" s="31" t="s">
        <v>72</v>
      </c>
      <c r="AE246" s="33" t="s">
        <v>78</v>
      </c>
      <c r="AF246" s="21" t="s">
        <v>52</v>
      </c>
      <c r="AG246" s="20" t="s">
        <v>117</v>
      </c>
      <c r="AH246" s="26" t="s">
        <v>165</v>
      </c>
      <c r="AI246" s="26" t="s">
        <v>119</v>
      </c>
      <c r="AJ246" s="26" t="s">
        <v>113</v>
      </c>
      <c r="AK246" s="26" t="s">
        <v>993</v>
      </c>
    </row>
    <row r="247" spans="2:37" ht="76.5" x14ac:dyDescent="0.2">
      <c r="B247" s="29" t="str">
        <f>Calculations!A217</f>
        <v>39/24/008</v>
      </c>
      <c r="C247" s="20" t="str">
        <f>Calculations!B217</f>
        <v>Land east of Buntingford Road and south of Station Road</v>
      </c>
      <c r="D247" s="11" t="str">
        <f>Calculations!C217</f>
        <v>Residential</v>
      </c>
      <c r="E247" s="49">
        <f>Calculations!D217</f>
        <v>0.73935378089859105</v>
      </c>
      <c r="F247" s="49">
        <f>Calculations!H217</f>
        <v>0.73935378089859105</v>
      </c>
      <c r="G247" s="49">
        <f>Calculations!L217</f>
        <v>100</v>
      </c>
      <c r="H247" s="49">
        <f>Calculations!G217</f>
        <v>0</v>
      </c>
      <c r="I247" s="49">
        <f>Calculations!K217</f>
        <v>0</v>
      </c>
      <c r="J247" s="49">
        <f>Calculations!F217</f>
        <v>0</v>
      </c>
      <c r="K247" s="49">
        <f>Calculations!J217</f>
        <v>0</v>
      </c>
      <c r="L247" s="49">
        <f>Calculations!E217</f>
        <v>0</v>
      </c>
      <c r="M247" s="49">
        <f>Calculations!I217</f>
        <v>0</v>
      </c>
      <c r="N247" s="49">
        <f>Calculations!P217</f>
        <v>0.57726697857472731</v>
      </c>
      <c r="O247" s="49">
        <f>Calculations!T217</f>
        <v>78.077233590816604</v>
      </c>
      <c r="P247" s="49">
        <f>Calculations!O217</f>
        <v>9.81047213550299E-2</v>
      </c>
      <c r="Q247" s="49">
        <f>Calculations!S217</f>
        <v>13.2689821692392</v>
      </c>
      <c r="R247" s="49">
        <f>Calculations!N217</f>
        <v>3.4038633921265403E-2</v>
      </c>
      <c r="S247" s="49">
        <f>Calculations!R217</f>
        <v>4.6038357820928093</v>
      </c>
      <c r="T247" s="49">
        <f>Calculations!M217</f>
        <v>2.9943447047568499E-2</v>
      </c>
      <c r="U247" s="49">
        <f>Calculations!Q217</f>
        <v>4.0499484578513991</v>
      </c>
      <c r="V247" s="31">
        <f>Calculations!AA217</f>
        <v>0</v>
      </c>
      <c r="W247" s="31">
        <f>Calculations!AB217</f>
        <v>0</v>
      </c>
      <c r="X247" s="31">
        <f>Calculations!Y217</f>
        <v>0</v>
      </c>
      <c r="Y247" s="31">
        <f>Calculations!Z217</f>
        <v>0</v>
      </c>
      <c r="Z247" s="31">
        <f>Calculations!AC217</f>
        <v>5.7594118485743702E-2</v>
      </c>
      <c r="AA247" s="31">
        <f>Calculations!AD217</f>
        <v>7.7897915684890835</v>
      </c>
      <c r="AB247" s="31">
        <f>Calculations!AF217</f>
        <v>0</v>
      </c>
      <c r="AC247" s="31">
        <f>Calculations!AG217</f>
        <v>0</v>
      </c>
      <c r="AD247" s="31" t="s">
        <v>72</v>
      </c>
      <c r="AE247" s="33" t="s">
        <v>67</v>
      </c>
      <c r="AF247" s="21" t="s">
        <v>52</v>
      </c>
      <c r="AG247" s="20" t="s">
        <v>63</v>
      </c>
      <c r="AH247" s="26" t="s">
        <v>88</v>
      </c>
      <c r="AI247" s="26" t="s">
        <v>74</v>
      </c>
      <c r="AJ247" s="26" t="s">
        <v>237</v>
      </c>
      <c r="AK247" s="26" t="s">
        <v>1013</v>
      </c>
    </row>
    <row r="248" spans="2:37" ht="63.75" x14ac:dyDescent="0.2">
      <c r="B248" s="29" t="str">
        <f>Calculations!A218</f>
        <v>39/24/009</v>
      </c>
      <c r="C248" s="20" t="str">
        <f>Calculations!B218</f>
        <v>Land south of B1368 Station Road</v>
      </c>
      <c r="D248" s="11" t="str">
        <f>Calculations!C218</f>
        <v>Open space</v>
      </c>
      <c r="E248" s="49">
        <f>Calculations!D218</f>
        <v>0.39472827098704799</v>
      </c>
      <c r="F248" s="49">
        <f>Calculations!H218</f>
        <v>0.39472827098704799</v>
      </c>
      <c r="G248" s="49">
        <f>Calculations!L218</f>
        <v>100</v>
      </c>
      <c r="H248" s="49">
        <f>Calculations!G218</f>
        <v>0</v>
      </c>
      <c r="I248" s="49">
        <f>Calculations!K218</f>
        <v>0</v>
      </c>
      <c r="J248" s="49">
        <f>Calculations!F218</f>
        <v>0</v>
      </c>
      <c r="K248" s="49">
        <f>Calculations!J218</f>
        <v>0</v>
      </c>
      <c r="L248" s="49">
        <f>Calculations!E218</f>
        <v>0</v>
      </c>
      <c r="M248" s="49">
        <f>Calculations!I218</f>
        <v>0</v>
      </c>
      <c r="N248" s="49">
        <f>Calculations!P218</f>
        <v>0.37472177734080397</v>
      </c>
      <c r="O248" s="49">
        <f>Calculations!T218</f>
        <v>94.931578223111231</v>
      </c>
      <c r="P248" s="49">
        <f>Calculations!O218</f>
        <v>2.0006493646243999E-2</v>
      </c>
      <c r="Q248" s="49">
        <f>Calculations!S218</f>
        <v>5.0684217768887558</v>
      </c>
      <c r="R248" s="49">
        <f>Calculations!N218</f>
        <v>0</v>
      </c>
      <c r="S248" s="49">
        <f>Calculations!R218</f>
        <v>0</v>
      </c>
      <c r="T248" s="49">
        <f>Calculations!M218</f>
        <v>0</v>
      </c>
      <c r="U248" s="49">
        <f>Calculations!Q218</f>
        <v>0</v>
      </c>
      <c r="V248" s="31">
        <f>Calculations!AA218</f>
        <v>0</v>
      </c>
      <c r="W248" s="31">
        <f>Calculations!AB218</f>
        <v>0</v>
      </c>
      <c r="X248" s="31">
        <f>Calculations!Y218</f>
        <v>0</v>
      </c>
      <c r="Y248" s="31">
        <f>Calculations!Z218</f>
        <v>0</v>
      </c>
      <c r="Z248" s="31">
        <f>Calculations!AC218</f>
        <v>0</v>
      </c>
      <c r="AA248" s="31">
        <f>Calculations!AD218</f>
        <v>0</v>
      </c>
      <c r="AB248" s="31">
        <f>Calculations!AF218</f>
        <v>0</v>
      </c>
      <c r="AC248" s="31">
        <f>Calculations!AG218</f>
        <v>0</v>
      </c>
      <c r="AD248" s="31" t="s">
        <v>72</v>
      </c>
      <c r="AE248" s="33" t="s">
        <v>67</v>
      </c>
      <c r="AF248" s="21" t="s">
        <v>184</v>
      </c>
      <c r="AG248" s="20" t="s">
        <v>117</v>
      </c>
      <c r="AH248" s="26" t="s">
        <v>118</v>
      </c>
      <c r="AI248" s="26" t="s">
        <v>119</v>
      </c>
      <c r="AJ248" s="26" t="s">
        <v>238</v>
      </c>
      <c r="AK248" s="26" t="s">
        <v>239</v>
      </c>
    </row>
    <row r="249" spans="2:37" ht="76.5" x14ac:dyDescent="0.2">
      <c r="B249" s="29" t="str">
        <f>Calculations!A219</f>
        <v>40/24/001</v>
      </c>
      <c r="C249" s="20" t="str">
        <f>Calculations!B219</f>
        <v>Land at Cambridge Road / Spellbrook Lane East,</v>
      </c>
      <c r="D249" s="11" t="str">
        <f>Calculations!C219</f>
        <v>Residential</v>
      </c>
      <c r="E249" s="49">
        <f>Calculations!D219</f>
        <v>2.1223118484002801</v>
      </c>
      <c r="F249" s="49">
        <f>Calculations!H219</f>
        <v>1.9087542239499862</v>
      </c>
      <c r="G249" s="49">
        <f>Calculations!L219</f>
        <v>89.937500249491336</v>
      </c>
      <c r="H249" s="49">
        <f>Calculations!G219</f>
        <v>0.191603194423596</v>
      </c>
      <c r="I249" s="49">
        <f>Calculations!K219</f>
        <v>9.0280414995571636</v>
      </c>
      <c r="J249" s="49">
        <f>Calculations!F219</f>
        <v>2.1954430026697801E-2</v>
      </c>
      <c r="K249" s="49">
        <f>Calculations!J219</f>
        <v>1.0344582509514912</v>
      </c>
      <c r="L249" s="49">
        <f>Calculations!E219</f>
        <v>0</v>
      </c>
      <c r="M249" s="49">
        <f>Calculations!I219</f>
        <v>0</v>
      </c>
      <c r="N249" s="49">
        <f>Calculations!P219</f>
        <v>2.1046397859013029</v>
      </c>
      <c r="O249" s="49">
        <f>Calculations!T219</f>
        <v>99.167320179063324</v>
      </c>
      <c r="P249" s="49">
        <f>Calculations!O219</f>
        <v>1.32033443593187E-2</v>
      </c>
      <c r="Q249" s="49">
        <f>Calculations!S219</f>
        <v>0.62212084285685398</v>
      </c>
      <c r="R249" s="49">
        <f>Calculations!N219</f>
        <v>3.3769370927962802E-3</v>
      </c>
      <c r="S249" s="49">
        <f>Calculations!R219</f>
        <v>0.15911597041413542</v>
      </c>
      <c r="T249" s="49">
        <f>Calculations!M219</f>
        <v>1.09178104686216E-3</v>
      </c>
      <c r="U249" s="49">
        <f>Calculations!Q219</f>
        <v>5.1443007665678539E-2</v>
      </c>
      <c r="V249" s="31">
        <f>Calculations!AA219</f>
        <v>2.7E-2</v>
      </c>
      <c r="W249" s="31">
        <f>Calculations!AB219</f>
        <v>1.2721975811590365</v>
      </c>
      <c r="X249" s="31">
        <f>Calculations!Y219</f>
        <v>0</v>
      </c>
      <c r="Y249" s="31">
        <f>Calculations!Z219</f>
        <v>0</v>
      </c>
      <c r="Z249" s="31">
        <f>Calculations!AC219</f>
        <v>1.04026345932565E-2</v>
      </c>
      <c r="AA249" s="31">
        <f>Calculations!AD219</f>
        <v>0.49015579878600879</v>
      </c>
      <c r="AB249" s="31">
        <f>Calculations!AF219</f>
        <v>0.988604876249779</v>
      </c>
      <c r="AC249" s="31">
        <f>Calculations!AG219</f>
        <v>46.581508603222126</v>
      </c>
      <c r="AD249" s="31" t="s">
        <v>50</v>
      </c>
      <c r="AE249" s="33" t="s">
        <v>58</v>
      </c>
      <c r="AF249" s="21" t="s">
        <v>52</v>
      </c>
      <c r="AG249" s="20" t="s">
        <v>63</v>
      </c>
      <c r="AH249" s="26" t="s">
        <v>240</v>
      </c>
      <c r="AI249" s="26" t="s">
        <v>128</v>
      </c>
      <c r="AJ249" s="26" t="s">
        <v>241</v>
      </c>
      <c r="AK249" s="26" t="s">
        <v>1001</v>
      </c>
    </row>
    <row r="250" spans="2:37" x14ac:dyDescent="0.2">
      <c r="B250" s="29" t="str">
        <f>Calculations!A220</f>
        <v>40/24/002</v>
      </c>
      <c r="C250" s="20" t="str">
        <f>Calculations!B220</f>
        <v>Land Rear of The Paddocks</v>
      </c>
      <c r="D250" s="11" t="str">
        <f>Calculations!C220</f>
        <v>Residential</v>
      </c>
      <c r="E250" s="49">
        <f>Calculations!D220</f>
        <v>0.41654132707319202</v>
      </c>
      <c r="F250" s="49">
        <f>Calculations!H220</f>
        <v>0.41654132707319202</v>
      </c>
      <c r="G250" s="49">
        <f>Calculations!L220</f>
        <v>100</v>
      </c>
      <c r="H250" s="49">
        <f>Calculations!G220</f>
        <v>0</v>
      </c>
      <c r="I250" s="49">
        <f>Calculations!K220</f>
        <v>0</v>
      </c>
      <c r="J250" s="49">
        <f>Calculations!F220</f>
        <v>0</v>
      </c>
      <c r="K250" s="49">
        <f>Calculations!J220</f>
        <v>0</v>
      </c>
      <c r="L250" s="49">
        <f>Calculations!E220</f>
        <v>0</v>
      </c>
      <c r="M250" s="49">
        <f>Calculations!I220</f>
        <v>0</v>
      </c>
      <c r="N250" s="49">
        <f>Calculations!P220</f>
        <v>0.41654132707319202</v>
      </c>
      <c r="O250" s="49">
        <f>Calculations!T220</f>
        <v>100</v>
      </c>
      <c r="P250" s="49">
        <f>Calculations!O220</f>
        <v>0</v>
      </c>
      <c r="Q250" s="49">
        <f>Calculations!S220</f>
        <v>0</v>
      </c>
      <c r="R250" s="49">
        <f>Calculations!N220</f>
        <v>0</v>
      </c>
      <c r="S250" s="49">
        <f>Calculations!R220</f>
        <v>0</v>
      </c>
      <c r="T250" s="49">
        <f>Calculations!M220</f>
        <v>0</v>
      </c>
      <c r="U250" s="49">
        <f>Calculations!Q220</f>
        <v>0</v>
      </c>
      <c r="V250" s="31">
        <f>Calculations!AA220</f>
        <v>0</v>
      </c>
      <c r="W250" s="31">
        <f>Calculations!AB220</f>
        <v>0</v>
      </c>
      <c r="X250" s="31">
        <f>Calculations!Y220</f>
        <v>0</v>
      </c>
      <c r="Y250" s="31">
        <f>Calculations!Z220</f>
        <v>0</v>
      </c>
      <c r="Z250" s="31">
        <f>Calculations!AC220</f>
        <v>0</v>
      </c>
      <c r="AA250" s="31">
        <f>Calculations!AD220</f>
        <v>0</v>
      </c>
      <c r="AB250" s="31">
        <f>Calculations!AF220</f>
        <v>0</v>
      </c>
      <c r="AC250" s="31">
        <f>Calculations!AG220</f>
        <v>0</v>
      </c>
      <c r="AD250" s="31" t="s">
        <v>72</v>
      </c>
      <c r="AE250" s="33" t="s">
        <v>58</v>
      </c>
      <c r="AF250" s="21" t="s">
        <v>52</v>
      </c>
      <c r="AG250" s="20" t="s">
        <v>110</v>
      </c>
      <c r="AH250" s="26" t="s">
        <v>111</v>
      </c>
      <c r="AI250" s="26" t="s">
        <v>112</v>
      </c>
      <c r="AJ250" s="26" t="s">
        <v>113</v>
      </c>
      <c r="AK250" s="26" t="s">
        <v>217</v>
      </c>
    </row>
    <row r="251" spans="2:37" ht="89.25" x14ac:dyDescent="0.2">
      <c r="B251" s="29" t="str">
        <f>Calculations!A221</f>
        <v>40/24/003</v>
      </c>
      <c r="C251" s="20" t="str">
        <f>Calculations!B221</f>
        <v>Land at Spellbrook</v>
      </c>
      <c r="D251" s="11" t="str">
        <f>Calculations!C221</f>
        <v>Residential</v>
      </c>
      <c r="E251" s="49">
        <f>Calculations!D221</f>
        <v>1.4615522313381999</v>
      </c>
      <c r="F251" s="49">
        <f>Calculations!H221</f>
        <v>1.4615522313381999</v>
      </c>
      <c r="G251" s="49">
        <f>Calculations!L221</f>
        <v>100</v>
      </c>
      <c r="H251" s="49">
        <f>Calculations!G221</f>
        <v>0</v>
      </c>
      <c r="I251" s="49">
        <f>Calculations!K221</f>
        <v>0</v>
      </c>
      <c r="J251" s="49">
        <f>Calculations!F221</f>
        <v>0</v>
      </c>
      <c r="K251" s="49">
        <f>Calculations!J221</f>
        <v>0</v>
      </c>
      <c r="L251" s="49">
        <f>Calculations!E221</f>
        <v>0</v>
      </c>
      <c r="M251" s="49">
        <f>Calculations!I221</f>
        <v>0</v>
      </c>
      <c r="N251" s="49">
        <f>Calculations!P221</f>
        <v>1.3903539716748801</v>
      </c>
      <c r="O251" s="49">
        <f>Calculations!T221</f>
        <v>95.128586024043045</v>
      </c>
      <c r="P251" s="49">
        <f>Calculations!O221</f>
        <v>5.3128442690795002E-2</v>
      </c>
      <c r="Q251" s="49">
        <f>Calculations!S221</f>
        <v>3.6350697259823894</v>
      </c>
      <c r="R251" s="49">
        <f>Calculations!N221</f>
        <v>5.6014264152327003E-3</v>
      </c>
      <c r="S251" s="49">
        <f>Calculations!R221</f>
        <v>0.38325188078321526</v>
      </c>
      <c r="T251" s="49">
        <f>Calculations!M221</f>
        <v>1.2468390557292101E-2</v>
      </c>
      <c r="U251" s="49">
        <f>Calculations!Q221</f>
        <v>0.85309236919135067</v>
      </c>
      <c r="V251" s="31">
        <f>Calculations!AA221</f>
        <v>0</v>
      </c>
      <c r="W251" s="31">
        <f>Calculations!AB221</f>
        <v>0</v>
      </c>
      <c r="X251" s="31">
        <f>Calculations!Y221</f>
        <v>0</v>
      </c>
      <c r="Y251" s="31">
        <f>Calculations!Z221</f>
        <v>0</v>
      </c>
      <c r="Z251" s="31">
        <f>Calculations!AC221</f>
        <v>1.7886098747490899E-2</v>
      </c>
      <c r="AA251" s="31">
        <f>Calculations!AD221</f>
        <v>1.2237741740583812</v>
      </c>
      <c r="AB251" s="31">
        <f>Calculations!AF221</f>
        <v>0</v>
      </c>
      <c r="AC251" s="31">
        <f>Calculations!AG221</f>
        <v>0</v>
      </c>
      <c r="AD251" s="31" t="s">
        <v>72</v>
      </c>
      <c r="AE251" s="33" t="s">
        <v>67</v>
      </c>
      <c r="AF251" s="21" t="s">
        <v>52</v>
      </c>
      <c r="AG251" s="20" t="s">
        <v>63</v>
      </c>
      <c r="AH251" s="26" t="s">
        <v>88</v>
      </c>
      <c r="AI251" s="26" t="s">
        <v>74</v>
      </c>
      <c r="AJ251" s="26" t="s">
        <v>242</v>
      </c>
      <c r="AK251" s="26" t="s">
        <v>239</v>
      </c>
    </row>
    <row r="252" spans="2:37" ht="51" x14ac:dyDescent="0.2">
      <c r="B252" s="29" t="str">
        <f>Calculations!A222</f>
        <v>41/24/001</v>
      </c>
      <c r="C252" s="20" t="str">
        <f>Calculations!B222</f>
        <v>Land East of Hawken Close (site c)</v>
      </c>
      <c r="D252" s="11" t="str">
        <f>Calculations!C222</f>
        <v>Residential</v>
      </c>
      <c r="E252" s="49">
        <f>Calculations!D222</f>
        <v>11.846570808858401</v>
      </c>
      <c r="F252" s="49">
        <f>Calculations!H222</f>
        <v>11.830174225826692</v>
      </c>
      <c r="G252" s="49">
        <f>Calculations!L222</f>
        <v>99.861592157796011</v>
      </c>
      <c r="H252" s="49">
        <f>Calculations!G222</f>
        <v>1.6396583031708701E-2</v>
      </c>
      <c r="I252" s="49">
        <f>Calculations!K222</f>
        <v>0.13840784220399022</v>
      </c>
      <c r="J252" s="49">
        <f>Calculations!F222</f>
        <v>0</v>
      </c>
      <c r="K252" s="49">
        <f>Calculations!J222</f>
        <v>0</v>
      </c>
      <c r="L252" s="49">
        <f>Calculations!E222</f>
        <v>0</v>
      </c>
      <c r="M252" s="49">
        <f>Calculations!I222</f>
        <v>0</v>
      </c>
      <c r="N252" s="49">
        <f>Calculations!P222</f>
        <v>11.781334548587745</v>
      </c>
      <c r="O252" s="49">
        <f>Calculations!T222</f>
        <v>99.449323679204497</v>
      </c>
      <c r="P252" s="49">
        <f>Calculations!O222</f>
        <v>1.14470740655662E-2</v>
      </c>
      <c r="Q252" s="49">
        <f>Calculations!S222</f>
        <v>9.6627743591474816E-2</v>
      </c>
      <c r="R252" s="49">
        <f>Calculations!N222</f>
        <v>2.7430751827070702E-3</v>
      </c>
      <c r="S252" s="49">
        <f>Calculations!R222</f>
        <v>2.3155014450729542E-2</v>
      </c>
      <c r="T252" s="49">
        <f>Calculations!M222</f>
        <v>5.1046111022382101E-2</v>
      </c>
      <c r="U252" s="49">
        <f>Calculations!Q222</f>
        <v>0.43089356275329749</v>
      </c>
      <c r="V252" s="31">
        <f>Calculations!AA222</f>
        <v>0</v>
      </c>
      <c r="W252" s="31">
        <f>Calculations!AB222</f>
        <v>0</v>
      </c>
      <c r="X252" s="31">
        <f>Calculations!Y222</f>
        <v>0</v>
      </c>
      <c r="Y252" s="31">
        <f>Calculations!Z222</f>
        <v>0</v>
      </c>
      <c r="Z252" s="31">
        <f>Calculations!AC222</f>
        <v>6.5771012341643599E-3</v>
      </c>
      <c r="AA252" s="31">
        <f>Calculations!AD222</f>
        <v>5.5519030277067699E-2</v>
      </c>
      <c r="AB252" s="31">
        <f>Calculations!AF222</f>
        <v>0</v>
      </c>
      <c r="AC252" s="31">
        <f>Calculations!AG222</f>
        <v>0</v>
      </c>
      <c r="AD252" s="31" t="s">
        <v>50</v>
      </c>
      <c r="AE252" s="33" t="s">
        <v>62</v>
      </c>
      <c r="AF252" s="21" t="s">
        <v>52</v>
      </c>
      <c r="AG252" s="20" t="s">
        <v>63</v>
      </c>
      <c r="AH252" s="26" t="s">
        <v>64</v>
      </c>
      <c r="AI252" s="26" t="s">
        <v>65</v>
      </c>
      <c r="AJ252" s="26" t="s">
        <v>243</v>
      </c>
      <c r="AK252" s="26" t="s">
        <v>99</v>
      </c>
    </row>
    <row r="253" spans="2:37" ht="38.25" x14ac:dyDescent="0.2">
      <c r="B253" s="29" t="str">
        <f>Calculations!A223</f>
        <v>41/24/002</v>
      </c>
      <c r="C253" s="20" t="str">
        <f>Calculations!B223</f>
        <v>Land East of Hawken Drive (B)</v>
      </c>
      <c r="D253" s="11" t="str">
        <f>Calculations!C223</f>
        <v>Residential</v>
      </c>
      <c r="E253" s="49">
        <f>Calculations!D223</f>
        <v>2.2356173543268798</v>
      </c>
      <c r="F253" s="49">
        <f>Calculations!H223</f>
        <v>2.2356173543268798</v>
      </c>
      <c r="G253" s="49">
        <f>Calculations!L223</f>
        <v>100</v>
      </c>
      <c r="H253" s="49">
        <f>Calculations!G223</f>
        <v>0</v>
      </c>
      <c r="I253" s="49">
        <f>Calculations!K223</f>
        <v>0</v>
      </c>
      <c r="J253" s="49">
        <f>Calculations!F223</f>
        <v>0</v>
      </c>
      <c r="K253" s="49">
        <f>Calculations!J223</f>
        <v>0</v>
      </c>
      <c r="L253" s="49">
        <f>Calculations!E223</f>
        <v>0</v>
      </c>
      <c r="M253" s="49">
        <f>Calculations!I223</f>
        <v>0</v>
      </c>
      <c r="N253" s="49">
        <f>Calculations!P223</f>
        <v>2.1527436877681296</v>
      </c>
      <c r="O253" s="49">
        <f>Calculations!T223</f>
        <v>96.29302991415976</v>
      </c>
      <c r="P253" s="49">
        <f>Calculations!O223</f>
        <v>1.54462801034424E-2</v>
      </c>
      <c r="Q253" s="49">
        <f>Calculations!S223</f>
        <v>0.69091788331072013</v>
      </c>
      <c r="R253" s="49">
        <f>Calculations!N223</f>
        <v>4.2632587721105602E-3</v>
      </c>
      <c r="S253" s="49">
        <f>Calculations!R223</f>
        <v>0.19069715861076689</v>
      </c>
      <c r="T253" s="49">
        <f>Calculations!M223</f>
        <v>6.3164127683197097E-2</v>
      </c>
      <c r="U253" s="49">
        <f>Calculations!Q223</f>
        <v>2.8253550439187358</v>
      </c>
      <c r="V253" s="31">
        <f>Calculations!AA223</f>
        <v>0</v>
      </c>
      <c r="W253" s="31">
        <f>Calculations!AB223</f>
        <v>0</v>
      </c>
      <c r="X253" s="31">
        <f>Calculations!Y223</f>
        <v>0</v>
      </c>
      <c r="Y253" s="31">
        <f>Calculations!Z223</f>
        <v>0</v>
      </c>
      <c r="Z253" s="31">
        <f>Calculations!AC223</f>
        <v>8.4242912599103801E-3</v>
      </c>
      <c r="AA253" s="31">
        <f>Calculations!AD223</f>
        <v>0.37682169730905685</v>
      </c>
      <c r="AB253" s="31">
        <f>Calculations!AF223</f>
        <v>0</v>
      </c>
      <c r="AC253" s="31">
        <f>Calculations!AG223</f>
        <v>0</v>
      </c>
      <c r="AD253" s="31" t="s">
        <v>72</v>
      </c>
      <c r="AE253" s="33" t="s">
        <v>62</v>
      </c>
      <c r="AF253" s="21" t="s">
        <v>52</v>
      </c>
      <c r="AG253" s="20" t="s">
        <v>63</v>
      </c>
      <c r="AH253" s="26" t="s">
        <v>73</v>
      </c>
      <c r="AI253" s="26" t="s">
        <v>74</v>
      </c>
      <c r="AJ253" s="26" t="s">
        <v>244</v>
      </c>
      <c r="AK253" s="26" t="s">
        <v>123</v>
      </c>
    </row>
    <row r="254" spans="2:37" ht="38.25" x14ac:dyDescent="0.2">
      <c r="B254" s="29" t="str">
        <f>Calculations!A224</f>
        <v>41/24/003</v>
      </c>
      <c r="C254" s="20" t="str">
        <f>Calculations!B224</f>
        <v>Standon East option 1</v>
      </c>
      <c r="D254" s="11" t="str">
        <f>Calculations!C224</f>
        <v>Residential</v>
      </c>
      <c r="E254" s="49">
        <f>Calculations!D224</f>
        <v>1.0731458641648199</v>
      </c>
      <c r="F254" s="49">
        <f>Calculations!H224</f>
        <v>1.0731458641648199</v>
      </c>
      <c r="G254" s="49">
        <f>Calculations!L224</f>
        <v>100</v>
      </c>
      <c r="H254" s="49">
        <f>Calculations!G224</f>
        <v>0</v>
      </c>
      <c r="I254" s="49">
        <f>Calculations!K224</f>
        <v>0</v>
      </c>
      <c r="J254" s="49">
        <f>Calculations!F224</f>
        <v>0</v>
      </c>
      <c r="K254" s="49">
        <f>Calculations!J224</f>
        <v>0</v>
      </c>
      <c r="L254" s="49">
        <f>Calculations!E224</f>
        <v>0</v>
      </c>
      <c r="M254" s="49">
        <f>Calculations!I224</f>
        <v>0</v>
      </c>
      <c r="N254" s="49">
        <f>Calculations!P224</f>
        <v>1.0731458641648199</v>
      </c>
      <c r="O254" s="49">
        <f>Calculations!T224</f>
        <v>100</v>
      </c>
      <c r="P254" s="49">
        <f>Calculations!O224</f>
        <v>0</v>
      </c>
      <c r="Q254" s="49">
        <f>Calculations!S224</f>
        <v>0</v>
      </c>
      <c r="R254" s="49">
        <f>Calculations!N224</f>
        <v>0</v>
      </c>
      <c r="S254" s="49">
        <f>Calculations!R224</f>
        <v>0</v>
      </c>
      <c r="T254" s="49">
        <f>Calculations!M224</f>
        <v>0</v>
      </c>
      <c r="U254" s="49">
        <f>Calculations!Q224</f>
        <v>0</v>
      </c>
      <c r="V254" s="31">
        <f>Calculations!AA224</f>
        <v>0</v>
      </c>
      <c r="W254" s="31">
        <f>Calculations!AB224</f>
        <v>0</v>
      </c>
      <c r="X254" s="31">
        <f>Calculations!Y224</f>
        <v>0</v>
      </c>
      <c r="Y254" s="31">
        <f>Calculations!Z224</f>
        <v>0</v>
      </c>
      <c r="Z254" s="31">
        <f>Calculations!AC224</f>
        <v>0</v>
      </c>
      <c r="AA254" s="31">
        <f>Calculations!AD224</f>
        <v>0</v>
      </c>
      <c r="AB254" s="31">
        <f>Calculations!AF224</f>
        <v>0</v>
      </c>
      <c r="AC254" s="31">
        <f>Calculations!AG224</f>
        <v>0</v>
      </c>
      <c r="AD254" s="31" t="s">
        <v>72</v>
      </c>
      <c r="AE254" s="33" t="s">
        <v>62</v>
      </c>
      <c r="AF254" s="21" t="s">
        <v>52</v>
      </c>
      <c r="AG254" s="20" t="s">
        <v>117</v>
      </c>
      <c r="AH254" s="26" t="s">
        <v>165</v>
      </c>
      <c r="AI254" s="26" t="s">
        <v>119</v>
      </c>
      <c r="AJ254" s="26" t="s">
        <v>113</v>
      </c>
      <c r="AK254" s="26" t="s">
        <v>172</v>
      </c>
    </row>
    <row r="255" spans="2:37" ht="76.5" x14ac:dyDescent="0.2">
      <c r="B255" s="29" t="str">
        <f>Calculations!A225</f>
        <v>41/24/004</v>
      </c>
      <c r="C255" s="20" t="str">
        <f>Calculations!B225</f>
        <v>Standon Business Park</v>
      </c>
      <c r="D255" s="11" t="str">
        <f>Calculations!C225</f>
        <v>Residential</v>
      </c>
      <c r="E255" s="49">
        <f>Calculations!D225</f>
        <v>0.97598976362452305</v>
      </c>
      <c r="F255" s="49">
        <f>Calculations!H225</f>
        <v>-2.2598821702857208E-9</v>
      </c>
      <c r="G255" s="49">
        <f>Calculations!L225</f>
        <v>-2.3154773282592839E-7</v>
      </c>
      <c r="H255" s="49">
        <f>Calculations!G225</f>
        <v>0.81300381244432796</v>
      </c>
      <c r="I255" s="49">
        <f>Calculations!K225</f>
        <v>83.300444609693869</v>
      </c>
      <c r="J255" s="49">
        <f>Calculations!F225</f>
        <v>4.2360453508407198E-2</v>
      </c>
      <c r="K255" s="49">
        <f>Calculations!J225</f>
        <v>4.3402559214446699</v>
      </c>
      <c r="L255" s="49">
        <f>Calculations!E225</f>
        <v>0.12062549993167</v>
      </c>
      <c r="M255" s="49">
        <f>Calculations!I225</f>
        <v>12.359299700409187</v>
      </c>
      <c r="N255" s="49">
        <f>Calculations!P225</f>
        <v>0.96034005942346057</v>
      </c>
      <c r="O255" s="49">
        <f>Calculations!T225</f>
        <v>98.396529883372509</v>
      </c>
      <c r="P255" s="49">
        <f>Calculations!O225</f>
        <v>1.48791376867739E-3</v>
      </c>
      <c r="Q255" s="49">
        <f>Calculations!S225</f>
        <v>0.15245178014487981</v>
      </c>
      <c r="R255" s="49">
        <f>Calculations!N225</f>
        <v>2.9582098346261701E-3</v>
      </c>
      <c r="S255" s="49">
        <f>Calculations!R225</f>
        <v>0.30309844886490372</v>
      </c>
      <c r="T255" s="49">
        <f>Calculations!M225</f>
        <v>1.1203580597758901E-2</v>
      </c>
      <c r="U255" s="49">
        <f>Calculations!Q225</f>
        <v>1.1479198876177021</v>
      </c>
      <c r="V255" s="31">
        <f>Calculations!AA225</f>
        <v>0</v>
      </c>
      <c r="W255" s="31">
        <f>Calculations!AB225</f>
        <v>0</v>
      </c>
      <c r="X255" s="31">
        <f>Calculations!Y225</f>
        <v>7.7773489621467797E-4</v>
      </c>
      <c r="Y255" s="31">
        <f>Calculations!Z225</f>
        <v>7.9686788243189352E-2</v>
      </c>
      <c r="Z255" s="31">
        <f>Calculations!AC225</f>
        <v>6.8765766902652097E-4</v>
      </c>
      <c r="AA255" s="31">
        <f>Calculations!AD225</f>
        <v>7.0457467348097352E-2</v>
      </c>
      <c r="AB255" s="31">
        <f>Calculations!AF225</f>
        <v>0</v>
      </c>
      <c r="AC255" s="31">
        <f>Calculations!AG225</f>
        <v>0</v>
      </c>
      <c r="AD255" s="31" t="s">
        <v>50</v>
      </c>
      <c r="AE255" s="33" t="s">
        <v>67</v>
      </c>
      <c r="AF255" s="21" t="s">
        <v>52</v>
      </c>
      <c r="AG255" s="20" t="s">
        <v>53</v>
      </c>
      <c r="AH255" s="26" t="s">
        <v>54</v>
      </c>
      <c r="AI255" s="26" t="s">
        <v>93</v>
      </c>
      <c r="AJ255" s="26" t="s">
        <v>245</v>
      </c>
      <c r="AK255" s="26" t="s">
        <v>986</v>
      </c>
    </row>
    <row r="256" spans="2:37" ht="87.75" customHeight="1" x14ac:dyDescent="0.2">
      <c r="B256" s="29" t="str">
        <f>Calculations!A226</f>
        <v>42/24/001</v>
      </c>
      <c r="C256" s="20" t="str">
        <f>Calculations!B226</f>
        <v>Land to North of Springle House</v>
      </c>
      <c r="D256" s="11" t="str">
        <f>Calculations!C226</f>
        <v>Residential</v>
      </c>
      <c r="E256" s="49">
        <f>Calculations!D226</f>
        <v>17.877277284415801</v>
      </c>
      <c r="F256" s="49">
        <f>Calculations!H226</f>
        <v>17.877277284415801</v>
      </c>
      <c r="G256" s="49">
        <f>Calculations!L226</f>
        <v>100</v>
      </c>
      <c r="H256" s="49">
        <f>Calculations!G226</f>
        <v>0</v>
      </c>
      <c r="I256" s="49">
        <f>Calculations!K226</f>
        <v>0</v>
      </c>
      <c r="J256" s="49">
        <f>Calculations!F226</f>
        <v>0</v>
      </c>
      <c r="K256" s="49">
        <f>Calculations!J226</f>
        <v>0</v>
      </c>
      <c r="L256" s="49">
        <f>Calculations!E226</f>
        <v>0</v>
      </c>
      <c r="M256" s="49">
        <f>Calculations!I226</f>
        <v>0</v>
      </c>
      <c r="N256" s="49">
        <f>Calculations!P226</f>
        <v>17.20349844467858</v>
      </c>
      <c r="O256" s="49">
        <f>Calculations!T226</f>
        <v>96.231088050949595</v>
      </c>
      <c r="P256" s="49">
        <f>Calculations!O226</f>
        <v>0.42265108243312699</v>
      </c>
      <c r="Q256" s="49">
        <f>Calculations!S226</f>
        <v>2.3641803822194198</v>
      </c>
      <c r="R256" s="49">
        <f>Calculations!N226</f>
        <v>0.13134385719521299</v>
      </c>
      <c r="S256" s="49">
        <f>Calculations!R226</f>
        <v>0.73469720867231658</v>
      </c>
      <c r="T256" s="49">
        <f>Calculations!M226</f>
        <v>0.119783900108881</v>
      </c>
      <c r="U256" s="49">
        <f>Calculations!Q226</f>
        <v>0.6700343581586693</v>
      </c>
      <c r="V256" s="31">
        <f>Calculations!AA226</f>
        <v>0</v>
      </c>
      <c r="W256" s="31">
        <f>Calculations!AB226</f>
        <v>0</v>
      </c>
      <c r="X256" s="31">
        <f>Calculations!Y226</f>
        <v>0</v>
      </c>
      <c r="Y256" s="31">
        <f>Calculations!Z226</f>
        <v>0</v>
      </c>
      <c r="Z256" s="31">
        <f>Calculations!AC226</f>
        <v>0.27338041055225099</v>
      </c>
      <c r="AA256" s="31">
        <f>Calculations!AD226</f>
        <v>1.5292060765347388</v>
      </c>
      <c r="AB256" s="31">
        <f>Calculations!AF226</f>
        <v>0</v>
      </c>
      <c r="AC256" s="31">
        <f>Calculations!AG226</f>
        <v>0</v>
      </c>
      <c r="AD256" s="31" t="s">
        <v>72</v>
      </c>
      <c r="AE256" s="33" t="s">
        <v>51</v>
      </c>
      <c r="AF256" s="21" t="s">
        <v>52</v>
      </c>
      <c r="AG256" s="20" t="s">
        <v>63</v>
      </c>
      <c r="AH256" s="26" t="s">
        <v>88</v>
      </c>
      <c r="AI256" s="26"/>
      <c r="AJ256" s="26" t="s">
        <v>246</v>
      </c>
      <c r="AK256" s="26" t="s">
        <v>1003</v>
      </c>
    </row>
    <row r="257" spans="2:37" ht="63.75" x14ac:dyDescent="0.2">
      <c r="B257" s="29" t="str">
        <f>Calculations!A227</f>
        <v>42/24/002</v>
      </c>
      <c r="C257" s="20" t="str">
        <f>Calculations!B227</f>
        <v>Land to the east of Netherfield Lane, Stanstead Abbotts.</v>
      </c>
      <c r="D257" s="11" t="str">
        <f>Calculations!C227</f>
        <v>Residential</v>
      </c>
      <c r="E257" s="49">
        <f>Calculations!D227</f>
        <v>3.3361646539912901</v>
      </c>
      <c r="F257" s="49">
        <f>Calculations!H227</f>
        <v>3.3304219600530529</v>
      </c>
      <c r="G257" s="49">
        <f>Calculations!L227</f>
        <v>99.827865392334076</v>
      </c>
      <c r="H257" s="49">
        <f>Calculations!G227</f>
        <v>4.8821354734613102E-3</v>
      </c>
      <c r="I257" s="49">
        <f>Calculations!K227</f>
        <v>0.14633976376497082</v>
      </c>
      <c r="J257" s="49">
        <f>Calculations!F227</f>
        <v>0</v>
      </c>
      <c r="K257" s="49">
        <f>Calculations!J227</f>
        <v>0</v>
      </c>
      <c r="L257" s="49">
        <f>Calculations!E227</f>
        <v>8.6055846477618096E-4</v>
      </c>
      <c r="M257" s="49">
        <f>Calculations!I227</f>
        <v>2.579484390096376E-2</v>
      </c>
      <c r="N257" s="49">
        <f>Calculations!P227</f>
        <v>3.3069392286313488</v>
      </c>
      <c r="O257" s="49">
        <f>Calculations!T227</f>
        <v>99.123981326132181</v>
      </c>
      <c r="P257" s="49">
        <f>Calculations!O227</f>
        <v>2.8140534809656299E-2</v>
      </c>
      <c r="Q257" s="49">
        <f>Calculations!S227</f>
        <v>0.84349957895482708</v>
      </c>
      <c r="R257" s="49">
        <f>Calculations!N227</f>
        <v>9.4059372178940004E-4</v>
      </c>
      <c r="S257" s="49">
        <f>Calculations!R227</f>
        <v>2.8193863892901724E-2</v>
      </c>
      <c r="T257" s="49">
        <f>Calculations!M227</f>
        <v>1.4429682849572599E-4</v>
      </c>
      <c r="U257" s="49">
        <f>Calculations!Q227</f>
        <v>4.3252310200904949E-3</v>
      </c>
      <c r="V257" s="31">
        <f>Calculations!AA227</f>
        <v>0</v>
      </c>
      <c r="W257" s="31">
        <f>Calculations!AB227</f>
        <v>0</v>
      </c>
      <c r="X257" s="31">
        <f>Calculations!Y227</f>
        <v>0</v>
      </c>
      <c r="Y257" s="31">
        <f>Calculations!Z227</f>
        <v>0</v>
      </c>
      <c r="Z257" s="31">
        <f>Calculations!AC227</f>
        <v>3.7440052754562198E-3</v>
      </c>
      <c r="AA257" s="31">
        <f>Calculations!AD227</f>
        <v>0.11222483491565684</v>
      </c>
      <c r="AB257" s="31">
        <f>Calculations!AF227</f>
        <v>0</v>
      </c>
      <c r="AC257" s="31">
        <f>Calculations!AG227</f>
        <v>0</v>
      </c>
      <c r="AD257" s="31" t="s">
        <v>50</v>
      </c>
      <c r="AE257" s="33" t="s">
        <v>51</v>
      </c>
      <c r="AF257" s="21" t="s">
        <v>52</v>
      </c>
      <c r="AG257" s="20" t="s">
        <v>53</v>
      </c>
      <c r="AH257" s="26" t="s">
        <v>54</v>
      </c>
      <c r="AI257" s="26" t="s">
        <v>93</v>
      </c>
      <c r="AJ257" s="26" t="s">
        <v>248</v>
      </c>
      <c r="AK257" s="26" t="s">
        <v>1002</v>
      </c>
    </row>
    <row r="258" spans="2:37" ht="51" x14ac:dyDescent="0.2">
      <c r="B258" s="29" t="str">
        <f>Calculations!A228</f>
        <v>42/24/003</v>
      </c>
      <c r="C258" s="20" t="str">
        <f>Calculations!B228</f>
        <v>Kitten Lane East</v>
      </c>
      <c r="D258" s="11" t="str">
        <f>Calculations!C228</f>
        <v>Residential</v>
      </c>
      <c r="E258" s="49">
        <f>Calculations!D228</f>
        <v>3.3394495575295</v>
      </c>
      <c r="F258" s="49">
        <f>Calculations!H228</f>
        <v>3.3394495575295</v>
      </c>
      <c r="G258" s="49">
        <f>Calculations!L228</f>
        <v>100</v>
      </c>
      <c r="H258" s="49">
        <f>Calculations!G228</f>
        <v>0</v>
      </c>
      <c r="I258" s="49">
        <f>Calculations!K228</f>
        <v>0</v>
      </c>
      <c r="J258" s="49">
        <f>Calculations!F228</f>
        <v>0</v>
      </c>
      <c r="K258" s="49">
        <f>Calculations!J228</f>
        <v>0</v>
      </c>
      <c r="L258" s="49">
        <f>Calculations!E228</f>
        <v>0</v>
      </c>
      <c r="M258" s="49">
        <f>Calculations!I228</f>
        <v>0</v>
      </c>
      <c r="N258" s="49">
        <f>Calculations!P228</f>
        <v>3.3188326651830251</v>
      </c>
      <c r="O258" s="49">
        <f>Calculations!T228</f>
        <v>99.382626028891806</v>
      </c>
      <c r="P258" s="49">
        <f>Calculations!O228</f>
        <v>2.06167321718074E-2</v>
      </c>
      <c r="Q258" s="49">
        <f>Calculations!S228</f>
        <v>0.61736917466899865</v>
      </c>
      <c r="R258" s="49">
        <f>Calculations!N228</f>
        <v>1.60174667507817E-7</v>
      </c>
      <c r="S258" s="49">
        <f>Calculations!R228</f>
        <v>4.7964391959947143E-6</v>
      </c>
      <c r="T258" s="49">
        <f>Calculations!M228</f>
        <v>0</v>
      </c>
      <c r="U258" s="49">
        <f>Calculations!Q228</f>
        <v>0</v>
      </c>
      <c r="V258" s="31">
        <f>Calculations!AA228</f>
        <v>0</v>
      </c>
      <c r="W258" s="31">
        <f>Calculations!AB228</f>
        <v>0</v>
      </c>
      <c r="X258" s="31">
        <f>Calculations!Y228</f>
        <v>0</v>
      </c>
      <c r="Y258" s="31">
        <f>Calculations!Z228</f>
        <v>0</v>
      </c>
      <c r="Z258" s="31">
        <f>Calculations!AC228</f>
        <v>3.0310879432745398E-4</v>
      </c>
      <c r="AA258" s="31">
        <f>Calculations!AD228</f>
        <v>9.0766094563108669E-3</v>
      </c>
      <c r="AB258" s="31">
        <f>Calculations!AF228</f>
        <v>0</v>
      </c>
      <c r="AC258" s="31">
        <f>Calculations!AG228</f>
        <v>0</v>
      </c>
      <c r="AD258" s="31" t="s">
        <v>72</v>
      </c>
      <c r="AE258" s="33" t="s">
        <v>62</v>
      </c>
      <c r="AF258" s="21" t="s">
        <v>52</v>
      </c>
      <c r="AG258" s="20" t="s">
        <v>63</v>
      </c>
      <c r="AH258" s="26" t="s">
        <v>96</v>
      </c>
      <c r="AI258" s="26" t="s">
        <v>97</v>
      </c>
      <c r="AJ258" s="26" t="s">
        <v>1004</v>
      </c>
      <c r="AK258" s="26" t="s">
        <v>123</v>
      </c>
    </row>
    <row r="259" spans="2:37" ht="38.25" x14ac:dyDescent="0.2">
      <c r="B259" s="29" t="str">
        <f>Calculations!A229</f>
        <v>42/24/004</v>
      </c>
      <c r="C259" s="20" t="str">
        <f>Calculations!B229</f>
        <v>East of A10 North of Hailey Lane</v>
      </c>
      <c r="D259" s="11" t="str">
        <f>Calculations!C229</f>
        <v>Open space</v>
      </c>
      <c r="E259" s="49">
        <f>Calculations!D229</f>
        <v>5.4255945985682299</v>
      </c>
      <c r="F259" s="49">
        <f>Calculations!H229</f>
        <v>5.4255945985682299</v>
      </c>
      <c r="G259" s="49">
        <f>Calculations!L229</f>
        <v>100</v>
      </c>
      <c r="H259" s="49">
        <f>Calculations!G229</f>
        <v>0</v>
      </c>
      <c r="I259" s="49">
        <f>Calculations!K229</f>
        <v>0</v>
      </c>
      <c r="J259" s="49">
        <f>Calculations!F229</f>
        <v>0</v>
      </c>
      <c r="K259" s="49">
        <f>Calculations!J229</f>
        <v>0</v>
      </c>
      <c r="L259" s="49">
        <f>Calculations!E229</f>
        <v>0</v>
      </c>
      <c r="M259" s="49">
        <f>Calculations!I229</f>
        <v>0</v>
      </c>
      <c r="N259" s="49">
        <f>Calculations!P229</f>
        <v>5.3605449321273912</v>
      </c>
      <c r="O259" s="49">
        <f>Calculations!T229</f>
        <v>98.801059215555753</v>
      </c>
      <c r="P259" s="49">
        <f>Calculations!O229</f>
        <v>5.1239495913837099E-2</v>
      </c>
      <c r="Q259" s="49">
        <f>Calculations!S229</f>
        <v>0.94440332728432719</v>
      </c>
      <c r="R259" s="49">
        <f>Calculations!N229</f>
        <v>1.3810170527001901E-2</v>
      </c>
      <c r="S259" s="49">
        <f>Calculations!R229</f>
        <v>0.25453745715992659</v>
      </c>
      <c r="T259" s="49">
        <f>Calculations!M229</f>
        <v>0</v>
      </c>
      <c r="U259" s="49">
        <f>Calculations!Q229</f>
        <v>0</v>
      </c>
      <c r="V259" s="31">
        <f>Calculations!AA229</f>
        <v>0</v>
      </c>
      <c r="W259" s="31">
        <f>Calculations!AB229</f>
        <v>0</v>
      </c>
      <c r="X259" s="31">
        <f>Calculations!Y229</f>
        <v>0</v>
      </c>
      <c r="Y259" s="31">
        <f>Calculations!Z229</f>
        <v>0</v>
      </c>
      <c r="Z259" s="31">
        <f>Calculations!AC229</f>
        <v>1.9581967534638499E-2</v>
      </c>
      <c r="AA259" s="31">
        <f>Calculations!AD229</f>
        <v>0.36091836901721369</v>
      </c>
      <c r="AB259" s="31">
        <f>Calculations!AF229</f>
        <v>0</v>
      </c>
      <c r="AC259" s="31">
        <f>Calculations!AG229</f>
        <v>0</v>
      </c>
      <c r="AD259" s="31" t="s">
        <v>72</v>
      </c>
      <c r="AE259" s="33" t="s">
        <v>78</v>
      </c>
      <c r="AF259" s="21" t="s">
        <v>184</v>
      </c>
      <c r="AG259" s="20" t="s">
        <v>117</v>
      </c>
      <c r="AH259" s="26" t="s">
        <v>165</v>
      </c>
      <c r="AI259" s="26" t="s">
        <v>119</v>
      </c>
      <c r="AJ259" s="26" t="s">
        <v>249</v>
      </c>
      <c r="AK259" s="26" t="s">
        <v>250</v>
      </c>
    </row>
    <row r="260" spans="2:37" ht="63.75" x14ac:dyDescent="0.2">
      <c r="B260" s="29" t="str">
        <f>Calculations!A230</f>
        <v>42/24/005</v>
      </c>
      <c r="C260" s="20" t="str">
        <f>Calculations!B230</f>
        <v>East of A10 South of Hailey Lane</v>
      </c>
      <c r="D260" s="11" t="str">
        <f>Calculations!C230</f>
        <v>Residential</v>
      </c>
      <c r="E260" s="49">
        <f>Calculations!D230</f>
        <v>6.9679252439793604</v>
      </c>
      <c r="F260" s="49">
        <f>Calculations!H230</f>
        <v>6.9679252439793604</v>
      </c>
      <c r="G260" s="49">
        <f>Calculations!L230</f>
        <v>100</v>
      </c>
      <c r="H260" s="49">
        <f>Calculations!G230</f>
        <v>0</v>
      </c>
      <c r="I260" s="49">
        <f>Calculations!K230</f>
        <v>0</v>
      </c>
      <c r="J260" s="49">
        <f>Calculations!F230</f>
        <v>0</v>
      </c>
      <c r="K260" s="49">
        <f>Calculations!J230</f>
        <v>0</v>
      </c>
      <c r="L260" s="49">
        <f>Calculations!E230</f>
        <v>0</v>
      </c>
      <c r="M260" s="49">
        <f>Calculations!I230</f>
        <v>0</v>
      </c>
      <c r="N260" s="49">
        <f>Calculations!P230</f>
        <v>6.9035751023219056</v>
      </c>
      <c r="O260" s="49">
        <f>Calculations!T230</f>
        <v>99.07648059638619</v>
      </c>
      <c r="P260" s="49">
        <f>Calculations!O230</f>
        <v>6.0791415247457903E-2</v>
      </c>
      <c r="Q260" s="49">
        <f>Calculations!S230</f>
        <v>0.87244643303234004</v>
      </c>
      <c r="R260" s="49">
        <f>Calculations!N230</f>
        <v>2.4934645394911002E-3</v>
      </c>
      <c r="S260" s="49">
        <f>Calculations!R230</f>
        <v>3.5784892233819234E-2</v>
      </c>
      <c r="T260" s="49">
        <f>Calculations!M230</f>
        <v>1.0652618705062099E-3</v>
      </c>
      <c r="U260" s="49">
        <f>Calculations!Q230</f>
        <v>1.5288078347663818E-2</v>
      </c>
      <c r="V260" s="31">
        <f>Calculations!AA230</f>
        <v>0</v>
      </c>
      <c r="W260" s="31">
        <f>Calculations!AB230</f>
        <v>0</v>
      </c>
      <c r="X260" s="31">
        <f>Calculations!Y230</f>
        <v>0</v>
      </c>
      <c r="Y260" s="31">
        <f>Calculations!Z230</f>
        <v>0</v>
      </c>
      <c r="Z260" s="31">
        <f>Calculations!AC230</f>
        <v>1.7805781469885502E-2</v>
      </c>
      <c r="AA260" s="31">
        <f>Calculations!AD230</f>
        <v>0.25553921499474458</v>
      </c>
      <c r="AB260" s="31">
        <f>Calculations!AF230</f>
        <v>0</v>
      </c>
      <c r="AC260" s="31">
        <f>Calculations!AG230</f>
        <v>0</v>
      </c>
      <c r="AD260" s="31" t="s">
        <v>77</v>
      </c>
      <c r="AE260" s="33" t="s">
        <v>62</v>
      </c>
      <c r="AF260" s="21" t="s">
        <v>52</v>
      </c>
      <c r="AG260" s="20" t="s">
        <v>63</v>
      </c>
      <c r="AH260" s="26" t="s">
        <v>73</v>
      </c>
      <c r="AI260" s="26" t="s">
        <v>74</v>
      </c>
      <c r="AJ260" s="26" t="s">
        <v>251</v>
      </c>
      <c r="AK260" s="26" t="s">
        <v>123</v>
      </c>
    </row>
    <row r="261" spans="2:37" ht="112.5" customHeight="1" x14ac:dyDescent="0.2">
      <c r="B261" s="29" t="str">
        <f>Calculations!A231</f>
        <v>42/24/006</v>
      </c>
      <c r="C261" s="20" t="str">
        <f>Calculations!B231</f>
        <v>Briggens Park, Stanstead Abbotts, Ware</v>
      </c>
      <c r="D261" s="11" t="str">
        <f>Calculations!C231</f>
        <v>Residential</v>
      </c>
      <c r="E261" s="49">
        <f>Calculations!D231</f>
        <v>4.1702349772455403</v>
      </c>
      <c r="F261" s="49">
        <f>Calculations!H231</f>
        <v>4.0369847495101316</v>
      </c>
      <c r="G261" s="49">
        <f>Calculations!L231</f>
        <v>96.804730945319022</v>
      </c>
      <c r="H261" s="49">
        <f>Calculations!G231</f>
        <v>7.1563198783096998E-2</v>
      </c>
      <c r="I261" s="49">
        <f>Calculations!K231</f>
        <v>1.7160471573802016</v>
      </c>
      <c r="J261" s="49">
        <f>Calculations!F231</f>
        <v>3.2397990923258603E-2</v>
      </c>
      <c r="K261" s="49">
        <f>Calculations!J231</f>
        <v>0.77688646083577828</v>
      </c>
      <c r="L261" s="49">
        <f>Calculations!E231</f>
        <v>2.9289038029053499E-2</v>
      </c>
      <c r="M261" s="49">
        <f>Calculations!I231</f>
        <v>0.70233543646499852</v>
      </c>
      <c r="N261" s="49">
        <f>Calculations!P231</f>
        <v>4.1618025269999563</v>
      </c>
      <c r="O261" s="49">
        <f>Calculations!T231</f>
        <v>99.797794361910192</v>
      </c>
      <c r="P261" s="49">
        <f>Calculations!O231</f>
        <v>8.4324502455839102E-3</v>
      </c>
      <c r="Q261" s="49">
        <f>Calculations!S231</f>
        <v>0.20220563808981293</v>
      </c>
      <c r="R261" s="49">
        <f>Calculations!N231</f>
        <v>0</v>
      </c>
      <c r="S261" s="49">
        <f>Calculations!R231</f>
        <v>0</v>
      </c>
      <c r="T261" s="49">
        <f>Calculations!M231</f>
        <v>0</v>
      </c>
      <c r="U261" s="49">
        <f>Calculations!Q231</f>
        <v>0</v>
      </c>
      <c r="V261" s="31">
        <f>Calculations!AA231</f>
        <v>8.9999999999999993E-3</v>
      </c>
      <c r="W261" s="31">
        <f>Calculations!AB231</f>
        <v>0.21581517706094686</v>
      </c>
      <c r="X261" s="31">
        <f>Calculations!Y231</f>
        <v>2.1508662977506102E-2</v>
      </c>
      <c r="Y261" s="31">
        <f>Calculations!Z231</f>
        <v>0.51576621209274576</v>
      </c>
      <c r="Z261" s="31">
        <f>Calculations!AC231</f>
        <v>0</v>
      </c>
      <c r="AA261" s="31">
        <f>Calculations!AD231</f>
        <v>0</v>
      </c>
      <c r="AB261" s="31">
        <f>Calculations!AF231</f>
        <v>0.229890338645756</v>
      </c>
      <c r="AC261" s="31">
        <f>Calculations!AG231</f>
        <v>5.5126471266038743</v>
      </c>
      <c r="AD261" s="31" t="s">
        <v>50</v>
      </c>
      <c r="AE261" s="33" t="s">
        <v>62</v>
      </c>
      <c r="AF261" s="21" t="s">
        <v>52</v>
      </c>
      <c r="AG261" s="20" t="s">
        <v>53</v>
      </c>
      <c r="AH261" s="26" t="s">
        <v>252</v>
      </c>
      <c r="AI261" s="26" t="s">
        <v>93</v>
      </c>
      <c r="AJ261" s="26" t="s">
        <v>253</v>
      </c>
      <c r="AK261" s="26" t="s">
        <v>1005</v>
      </c>
    </row>
    <row r="262" spans="2:37" ht="58.5" customHeight="1" x14ac:dyDescent="0.2">
      <c r="B262" s="29" t="str">
        <f>Calculations!A232</f>
        <v>42/24/007</v>
      </c>
      <c r="C262" s="20" t="str">
        <f>Calculations!B232</f>
        <v>Land south of Hillside Farm, adjacent to Stanstead Abbots, title number HD503974</v>
      </c>
      <c r="D262" s="11" t="str">
        <f>Calculations!C232</f>
        <v>Residential</v>
      </c>
      <c r="E262" s="49">
        <f>Calculations!D232</f>
        <v>4.5930092969713696</v>
      </c>
      <c r="F262" s="49">
        <f>Calculations!H232</f>
        <v>4.5930092969713696</v>
      </c>
      <c r="G262" s="49">
        <f>Calculations!L232</f>
        <v>100</v>
      </c>
      <c r="H262" s="49">
        <f>Calculations!G232</f>
        <v>0</v>
      </c>
      <c r="I262" s="49">
        <f>Calculations!K232</f>
        <v>0</v>
      </c>
      <c r="J262" s="49">
        <f>Calculations!F232</f>
        <v>0</v>
      </c>
      <c r="K262" s="49">
        <f>Calculations!J232</f>
        <v>0</v>
      </c>
      <c r="L262" s="49">
        <f>Calculations!E232</f>
        <v>0</v>
      </c>
      <c r="M262" s="49">
        <f>Calculations!I232</f>
        <v>0</v>
      </c>
      <c r="N262" s="49">
        <f>Calculations!P232</f>
        <v>4.5317281382864421</v>
      </c>
      <c r="O262" s="49">
        <f>Calculations!T232</f>
        <v>98.665773249678892</v>
      </c>
      <c r="P262" s="49">
        <f>Calculations!O232</f>
        <v>2.5812071711398099E-2</v>
      </c>
      <c r="Q262" s="49">
        <f>Calculations!S232</f>
        <v>0.56198605407610602</v>
      </c>
      <c r="R262" s="49">
        <f>Calculations!N232</f>
        <v>7.5974469750071799E-3</v>
      </c>
      <c r="S262" s="49">
        <f>Calculations!R232</f>
        <v>0.16541327229659511</v>
      </c>
      <c r="T262" s="49">
        <f>Calculations!M232</f>
        <v>2.7871639998522098E-2</v>
      </c>
      <c r="U262" s="49">
        <f>Calculations!Q232</f>
        <v>0.60682742394840472</v>
      </c>
      <c r="V262" s="31">
        <f>Calculations!AA232</f>
        <v>0</v>
      </c>
      <c r="W262" s="31">
        <f>Calculations!AB232</f>
        <v>0</v>
      </c>
      <c r="X262" s="31">
        <f>Calculations!Y232</f>
        <v>0</v>
      </c>
      <c r="Y262" s="31">
        <f>Calculations!Z232</f>
        <v>0</v>
      </c>
      <c r="Z262" s="31">
        <f>Calculations!AC232</f>
        <v>1.2929477453973701E-2</v>
      </c>
      <c r="AA262" s="31">
        <f>Calculations!AD232</f>
        <v>0.28150340262754092</v>
      </c>
      <c r="AB262" s="31">
        <f>Calculations!AF232</f>
        <v>0</v>
      </c>
      <c r="AC262" s="31">
        <f>Calculations!AG232</f>
        <v>0</v>
      </c>
      <c r="AD262" s="31" t="s">
        <v>72</v>
      </c>
      <c r="AE262" s="33" t="s">
        <v>62</v>
      </c>
      <c r="AF262" s="21" t="s">
        <v>52</v>
      </c>
      <c r="AG262" s="20" t="s">
        <v>63</v>
      </c>
      <c r="AH262" s="26" t="s">
        <v>73</v>
      </c>
      <c r="AI262" s="26" t="s">
        <v>74</v>
      </c>
      <c r="AJ262" s="26" t="s">
        <v>254</v>
      </c>
      <c r="AK262" s="26" t="s">
        <v>123</v>
      </c>
    </row>
    <row r="263" spans="2:37" ht="51" x14ac:dyDescent="0.2">
      <c r="B263" s="29" t="str">
        <f>Calculations!A233</f>
        <v>42/24/008</v>
      </c>
      <c r="C263" s="20" t="str">
        <f>Calculations!B233</f>
        <v>Land South of High Street, Standstead St. Margarets</v>
      </c>
      <c r="D263" s="11" t="str">
        <f>Calculations!C233</f>
        <v>Residential</v>
      </c>
      <c r="E263" s="49">
        <f>Calculations!D233</f>
        <v>9.9440427858832301</v>
      </c>
      <c r="F263" s="49">
        <f>Calculations!H233</f>
        <v>9.9440427858832301</v>
      </c>
      <c r="G263" s="49">
        <f>Calculations!L233</f>
        <v>100</v>
      </c>
      <c r="H263" s="49">
        <f>Calculations!G233</f>
        <v>0</v>
      </c>
      <c r="I263" s="49">
        <f>Calculations!K233</f>
        <v>0</v>
      </c>
      <c r="J263" s="49">
        <f>Calculations!F233</f>
        <v>0</v>
      </c>
      <c r="K263" s="49">
        <f>Calculations!J233</f>
        <v>0</v>
      </c>
      <c r="L263" s="49">
        <f>Calculations!E233</f>
        <v>0</v>
      </c>
      <c r="M263" s="49">
        <f>Calculations!I233</f>
        <v>0</v>
      </c>
      <c r="N263" s="49">
        <f>Calculations!P233</f>
        <v>9.8577836419899469</v>
      </c>
      <c r="O263" s="49">
        <f>Calculations!T233</f>
        <v>99.132554578146653</v>
      </c>
      <c r="P263" s="49">
        <f>Calculations!O233</f>
        <v>5.3939278446876703E-2</v>
      </c>
      <c r="Q263" s="49">
        <f>Calculations!S233</f>
        <v>0.54242806078278372</v>
      </c>
      <c r="R263" s="49">
        <f>Calculations!N233</f>
        <v>7.5173288710910103E-3</v>
      </c>
      <c r="S263" s="49">
        <f>Calculations!R233</f>
        <v>7.5596304571041939E-2</v>
      </c>
      <c r="T263" s="49">
        <f>Calculations!M233</f>
        <v>2.4802536575315001E-2</v>
      </c>
      <c r="U263" s="49">
        <f>Calculations!Q233</f>
        <v>0.2494210564995275</v>
      </c>
      <c r="V263" s="31">
        <f>Calculations!AA233</f>
        <v>0</v>
      </c>
      <c r="W263" s="31">
        <f>Calculations!AB233</f>
        <v>0</v>
      </c>
      <c r="X263" s="31">
        <f>Calculations!Y233</f>
        <v>0</v>
      </c>
      <c r="Y263" s="31">
        <f>Calculations!Z233</f>
        <v>0</v>
      </c>
      <c r="Z263" s="31">
        <f>Calculations!AC233</f>
        <v>2.6576845296275398E-2</v>
      </c>
      <c r="AA263" s="31">
        <f>Calculations!AD233</f>
        <v>0.26726398778175453</v>
      </c>
      <c r="AB263" s="31">
        <f>Calculations!AF233</f>
        <v>0</v>
      </c>
      <c r="AC263" s="31">
        <f>Calculations!AG233</f>
        <v>0</v>
      </c>
      <c r="AD263" s="31" t="s">
        <v>72</v>
      </c>
      <c r="AE263" s="33" t="s">
        <v>51</v>
      </c>
      <c r="AF263" s="21" t="s">
        <v>52</v>
      </c>
      <c r="AG263" s="20" t="s">
        <v>63</v>
      </c>
      <c r="AH263" s="26" t="s">
        <v>88</v>
      </c>
      <c r="AI263" s="26" t="s">
        <v>74</v>
      </c>
      <c r="AJ263" s="26" t="s">
        <v>255</v>
      </c>
      <c r="AK263" s="26" t="s">
        <v>123</v>
      </c>
    </row>
    <row r="264" spans="2:37" ht="151.15" customHeight="1" x14ac:dyDescent="0.2">
      <c r="B264" s="29" t="str">
        <f>Calculations!A234</f>
        <v>42/24/009</v>
      </c>
      <c r="C264" s="20" t="str">
        <f>Calculations!B234</f>
        <v>Briggens House Estate</v>
      </c>
      <c r="D264" s="11" t="str">
        <f>Calculations!C234</f>
        <v>Residential</v>
      </c>
      <c r="E264" s="49">
        <f>Calculations!D234</f>
        <v>31.1547094200007</v>
      </c>
      <c r="F264" s="49">
        <f>Calculations!H234</f>
        <v>22.691356727482958</v>
      </c>
      <c r="G264" s="49">
        <f>Calculations!L234</f>
        <v>72.834435467132181</v>
      </c>
      <c r="H264" s="49">
        <f>Calculations!G234</f>
        <v>6.7433711837843298</v>
      </c>
      <c r="I264" s="49">
        <f>Calculations!K234</f>
        <v>21.644789212687122</v>
      </c>
      <c r="J264" s="49">
        <f>Calculations!F234</f>
        <v>0.146565130675232</v>
      </c>
      <c r="K264" s="49">
        <f>Calculations!J234</f>
        <v>0.47044293913760632</v>
      </c>
      <c r="L264" s="49">
        <f>Calculations!E234</f>
        <v>1.57341637805818</v>
      </c>
      <c r="M264" s="49">
        <f>Calculations!I234</f>
        <v>5.0503323810430985</v>
      </c>
      <c r="N264" s="49">
        <f>Calculations!P234</f>
        <v>28.108047294936839</v>
      </c>
      <c r="O264" s="49">
        <f>Calculations!T234</f>
        <v>90.220861687421277</v>
      </c>
      <c r="P264" s="49">
        <f>Calculations!O234</f>
        <v>0.10413513275138001</v>
      </c>
      <c r="Q264" s="49">
        <f>Calculations!S234</f>
        <v>0.3342516579035314</v>
      </c>
      <c r="R264" s="49">
        <f>Calculations!N234</f>
        <v>0.64639171234967097</v>
      </c>
      <c r="S264" s="49">
        <f>Calculations!R234</f>
        <v>2.0747801035008226</v>
      </c>
      <c r="T264" s="49">
        <f>Calculations!M234</f>
        <v>2.2961352799628099</v>
      </c>
      <c r="U264" s="49">
        <f>Calculations!Q234</f>
        <v>7.3701065511743682</v>
      </c>
      <c r="V264" s="31">
        <f>Calculations!AA234</f>
        <v>1.4E-2</v>
      </c>
      <c r="W264" s="31">
        <f>Calculations!AB234</f>
        <v>4.4937026409921449E-2</v>
      </c>
      <c r="X264" s="31">
        <f>Calculations!Y234</f>
        <v>9.8572086273228596E-2</v>
      </c>
      <c r="Y264" s="31">
        <f>Calculations!Z234</f>
        <v>0.31639546029579491</v>
      </c>
      <c r="Z264" s="31">
        <f>Calculations!AC234</f>
        <v>2.2561962403099399E-2</v>
      </c>
      <c r="AA264" s="31">
        <f>Calculations!AD234</f>
        <v>7.2419107169123753E-2</v>
      </c>
      <c r="AB264" s="31">
        <f>Calculations!AF234</f>
        <v>1.15554203964063</v>
      </c>
      <c r="AC264" s="31">
        <f>Calculations!AG234</f>
        <v>3.7090445109361063</v>
      </c>
      <c r="AD264" s="31" t="s">
        <v>50</v>
      </c>
      <c r="AE264" s="33" t="s">
        <v>67</v>
      </c>
      <c r="AF264" s="21" t="s">
        <v>52</v>
      </c>
      <c r="AG264" s="20" t="s">
        <v>53</v>
      </c>
      <c r="AH264" s="26" t="s">
        <v>140</v>
      </c>
      <c r="AI264" s="26" t="s">
        <v>93</v>
      </c>
      <c r="AJ264" s="26" t="s">
        <v>1006</v>
      </c>
      <c r="AK264" s="26" t="s">
        <v>1007</v>
      </c>
    </row>
    <row r="265" spans="2:37" ht="102" x14ac:dyDescent="0.2">
      <c r="B265" s="29" t="str">
        <f>Calculations!A235</f>
        <v>42/24/010</v>
      </c>
      <c r="C265" s="20" t="str">
        <f>Calculations!B235</f>
        <v>414 Fencing</v>
      </c>
      <c r="D265" s="11" t="str">
        <f>Calculations!C235</f>
        <v>Residential</v>
      </c>
      <c r="E265" s="49">
        <f>Calculations!D235</f>
        <v>3.07066223963256</v>
      </c>
      <c r="F265" s="49">
        <f>Calculations!H235</f>
        <v>1.89927171963188</v>
      </c>
      <c r="G265" s="49">
        <f>Calculations!L235</f>
        <v>61.852185991616906</v>
      </c>
      <c r="H265" s="49">
        <f>Calculations!G235</f>
        <v>0.47379194819993498</v>
      </c>
      <c r="I265" s="49">
        <f>Calculations!K235</f>
        <v>15.429634105789166</v>
      </c>
      <c r="J265" s="49">
        <f>Calculations!F235</f>
        <v>0.18902449180640599</v>
      </c>
      <c r="K265" s="49">
        <f>Calculations!J235</f>
        <v>6.15582167803076</v>
      </c>
      <c r="L265" s="49">
        <f>Calculations!E235</f>
        <v>0.50857407999433901</v>
      </c>
      <c r="M265" s="49">
        <f>Calculations!I235</f>
        <v>16.562358224563173</v>
      </c>
      <c r="N265" s="49">
        <f>Calculations!P235</f>
        <v>2.6514154436390323</v>
      </c>
      <c r="O265" s="49">
        <f>Calculations!T235</f>
        <v>86.346697771497801</v>
      </c>
      <c r="P265" s="49">
        <f>Calculations!O235</f>
        <v>0.300718127083896</v>
      </c>
      <c r="Q265" s="49">
        <f>Calculations!S235</f>
        <v>9.793266195238731</v>
      </c>
      <c r="R265" s="49">
        <f>Calculations!N235</f>
        <v>3.4085972132279103E-2</v>
      </c>
      <c r="S265" s="49">
        <f>Calculations!R235</f>
        <v>1.1100527987851208</v>
      </c>
      <c r="T265" s="49">
        <f>Calculations!M235</f>
        <v>8.4442696777352805E-2</v>
      </c>
      <c r="U265" s="49">
        <f>Calculations!Q235</f>
        <v>2.7499832344783495</v>
      </c>
      <c r="V265" s="31">
        <f>Calculations!AA235</f>
        <v>1E-3</v>
      </c>
      <c r="W265" s="31">
        <f>Calculations!AB235</f>
        <v>3.2566264927908886E-2</v>
      </c>
      <c r="X265" s="31">
        <f>Calculations!Y235</f>
        <v>0.162134702031203</v>
      </c>
      <c r="Y265" s="31">
        <f>Calculations!Z235</f>
        <v>5.2801216603557242</v>
      </c>
      <c r="Z265" s="31">
        <f>Calculations!AC235</f>
        <v>0.15470595176851601</v>
      </c>
      <c r="AA265" s="31">
        <f>Calculations!AD235</f>
        <v>5.0381950112177876</v>
      </c>
      <c r="AB265" s="31">
        <f>Calculations!AF235</f>
        <v>0.748480600842092</v>
      </c>
      <c r="AC265" s="31">
        <f>Calculations!AG235</f>
        <v>24.375217540423993</v>
      </c>
      <c r="AD265" s="31" t="s">
        <v>50</v>
      </c>
      <c r="AE265" s="33" t="s">
        <v>62</v>
      </c>
      <c r="AF265" s="21" t="s">
        <v>52</v>
      </c>
      <c r="AG265" s="20" t="s">
        <v>53</v>
      </c>
      <c r="AH265" s="26" t="s">
        <v>252</v>
      </c>
      <c r="AI265" s="26" t="s">
        <v>93</v>
      </c>
      <c r="AJ265" s="26" t="s">
        <v>256</v>
      </c>
      <c r="AK265" s="26" t="s">
        <v>986</v>
      </c>
    </row>
    <row r="266" spans="2:37" ht="117" customHeight="1" x14ac:dyDescent="0.2">
      <c r="B266" s="29" t="str">
        <f>Calculations!A236</f>
        <v>42/24/011</v>
      </c>
      <c r="C266" s="20" t="str">
        <f>Calculations!B236</f>
        <v>Rye Gate</v>
      </c>
      <c r="D266" s="11" t="str">
        <f>Calculations!C236</f>
        <v>Residential</v>
      </c>
      <c r="E266" s="49">
        <f>Calculations!D236</f>
        <v>34.151729632613304</v>
      </c>
      <c r="F266" s="49">
        <f>Calculations!H236</f>
        <v>34.151729632613304</v>
      </c>
      <c r="G266" s="49">
        <f>Calculations!L236</f>
        <v>100</v>
      </c>
      <c r="H266" s="49">
        <f>Calculations!G236</f>
        <v>0</v>
      </c>
      <c r="I266" s="49">
        <f>Calculations!K236</f>
        <v>0</v>
      </c>
      <c r="J266" s="49">
        <f>Calculations!F236</f>
        <v>0</v>
      </c>
      <c r="K266" s="49">
        <f>Calculations!J236</f>
        <v>0</v>
      </c>
      <c r="L266" s="49">
        <f>Calculations!E236</f>
        <v>0</v>
      </c>
      <c r="M266" s="49">
        <f>Calculations!I236</f>
        <v>0</v>
      </c>
      <c r="N266" s="49">
        <f>Calculations!P236</f>
        <v>29.087362012329194</v>
      </c>
      <c r="O266" s="49">
        <f>Calculations!T236</f>
        <v>85.170977649554018</v>
      </c>
      <c r="P266" s="49">
        <f>Calculations!O236</f>
        <v>1.77314464849829</v>
      </c>
      <c r="Q266" s="49">
        <f>Calculations!S236</f>
        <v>5.1919614835701315</v>
      </c>
      <c r="R266" s="49">
        <f>Calculations!N236</f>
        <v>1.1296228755884401</v>
      </c>
      <c r="S266" s="49">
        <f>Calculations!R236</f>
        <v>3.3076593418264326</v>
      </c>
      <c r="T266" s="49">
        <f>Calculations!M236</f>
        <v>2.1616000961973798</v>
      </c>
      <c r="U266" s="49">
        <f>Calculations!Q236</f>
        <v>6.3294015250494162</v>
      </c>
      <c r="V266" s="31">
        <f>Calculations!AA236</f>
        <v>0</v>
      </c>
      <c r="W266" s="31">
        <f>Calculations!AB236</f>
        <v>0</v>
      </c>
      <c r="X266" s="31">
        <f>Calculations!Y236</f>
        <v>0</v>
      </c>
      <c r="Y266" s="31">
        <f>Calculations!Z236</f>
        <v>0</v>
      </c>
      <c r="Z266" s="31">
        <f>Calculations!AC236</f>
        <v>0.97857448593396501</v>
      </c>
      <c r="AA266" s="31">
        <f>Calculations!AD236</f>
        <v>2.8653731347166445</v>
      </c>
      <c r="AB266" s="31">
        <f>Calculations!AF236</f>
        <v>0</v>
      </c>
      <c r="AC266" s="31">
        <f>Calculations!AG236</f>
        <v>0</v>
      </c>
      <c r="AD266" s="31" t="s">
        <v>77</v>
      </c>
      <c r="AE266" s="33" t="s">
        <v>67</v>
      </c>
      <c r="AF266" s="21" t="s">
        <v>52</v>
      </c>
      <c r="AG266" s="20" t="s">
        <v>63</v>
      </c>
      <c r="AH266" s="26" t="s">
        <v>88</v>
      </c>
      <c r="AI266" s="26" t="s">
        <v>74</v>
      </c>
      <c r="AJ266" s="26" t="s">
        <v>257</v>
      </c>
      <c r="AK266" s="26" t="s">
        <v>247</v>
      </c>
    </row>
    <row r="267" spans="2:37" ht="63" customHeight="1" x14ac:dyDescent="0.2">
      <c r="B267" s="29" t="str">
        <f>Calculations!A237</f>
        <v>42/24/012</v>
      </c>
      <c r="C267" s="20" t="str">
        <f>Calculations!B237</f>
        <v>Hillside Nursery</v>
      </c>
      <c r="D267" s="11" t="str">
        <f>Calculations!C237</f>
        <v>Residential</v>
      </c>
      <c r="E267" s="49">
        <f>Calculations!D237</f>
        <v>1.9463257073595299</v>
      </c>
      <c r="F267" s="49">
        <f>Calculations!H237</f>
        <v>1.9463257073595299</v>
      </c>
      <c r="G267" s="49">
        <f>Calculations!L237</f>
        <v>100</v>
      </c>
      <c r="H267" s="49">
        <f>Calculations!G237</f>
        <v>0</v>
      </c>
      <c r="I267" s="49">
        <f>Calculations!K237</f>
        <v>0</v>
      </c>
      <c r="J267" s="49">
        <f>Calculations!F237</f>
        <v>0</v>
      </c>
      <c r="K267" s="49">
        <f>Calculations!J237</f>
        <v>0</v>
      </c>
      <c r="L267" s="49">
        <f>Calculations!E237</f>
        <v>0</v>
      </c>
      <c r="M267" s="49">
        <f>Calculations!I237</f>
        <v>0</v>
      </c>
      <c r="N267" s="49">
        <f>Calculations!P237</f>
        <v>1.9073128786303666</v>
      </c>
      <c r="O267" s="49">
        <f>Calculations!T237</f>
        <v>97.995565255000926</v>
      </c>
      <c r="P267" s="49">
        <f>Calculations!O237</f>
        <v>3.8432366520809502E-2</v>
      </c>
      <c r="Q267" s="49">
        <f>Calculations!S237</f>
        <v>1.9746112572776178</v>
      </c>
      <c r="R267" s="49">
        <f>Calculations!N237</f>
        <v>3.4494858099933402E-4</v>
      </c>
      <c r="S267" s="49">
        <f>Calculations!R237</f>
        <v>1.7723065553468247E-2</v>
      </c>
      <c r="T267" s="49">
        <f>Calculations!M237</f>
        <v>2.35513627354521E-4</v>
      </c>
      <c r="U267" s="49">
        <f>Calculations!Q237</f>
        <v>1.2100422167984876E-2</v>
      </c>
      <c r="V267" s="31">
        <f>Calculations!AA237</f>
        <v>0</v>
      </c>
      <c r="W267" s="31">
        <f>Calculations!AB237</f>
        <v>0</v>
      </c>
      <c r="X267" s="31">
        <f>Calculations!Y237</f>
        <v>0</v>
      </c>
      <c r="Y267" s="31">
        <f>Calculations!Z237</f>
        <v>0</v>
      </c>
      <c r="Z267" s="31">
        <f>Calculations!AC237</f>
        <v>1.31169229551873E-2</v>
      </c>
      <c r="AA267" s="31">
        <f>Calculations!AD237</f>
        <v>0.67393257488143077</v>
      </c>
      <c r="AB267" s="31">
        <f>Calculations!AF237</f>
        <v>0</v>
      </c>
      <c r="AC267" s="31">
        <f>Calculations!AG237</f>
        <v>0</v>
      </c>
      <c r="AD267" s="31" t="s">
        <v>77</v>
      </c>
      <c r="AE267" s="33" t="s">
        <v>62</v>
      </c>
      <c r="AF267" s="21" t="s">
        <v>52</v>
      </c>
      <c r="AG267" s="20" t="s">
        <v>63</v>
      </c>
      <c r="AH267" s="26" t="s">
        <v>73</v>
      </c>
      <c r="AI267" s="26" t="s">
        <v>74</v>
      </c>
      <c r="AJ267" s="26" t="s">
        <v>258</v>
      </c>
      <c r="AK267" s="26" t="s">
        <v>259</v>
      </c>
    </row>
    <row r="268" spans="2:37" ht="38.25" x14ac:dyDescent="0.2">
      <c r="B268" s="29" t="str">
        <f>Calculations!A238</f>
        <v>43/24/001</v>
      </c>
      <c r="C268" s="20" t="str">
        <f>Calculations!B238</f>
        <v>Land north of Stapleford</v>
      </c>
      <c r="D268" s="11" t="str">
        <f>Calculations!C238</f>
        <v>Residential</v>
      </c>
      <c r="E268" s="49">
        <f>Calculations!D238</f>
        <v>4.0631239850382599</v>
      </c>
      <c r="F268" s="49">
        <f>Calculations!H238</f>
        <v>4.0631239850382599</v>
      </c>
      <c r="G268" s="49">
        <f>Calculations!L238</f>
        <v>100</v>
      </c>
      <c r="H268" s="49">
        <f>Calculations!G238</f>
        <v>0</v>
      </c>
      <c r="I268" s="49">
        <f>Calculations!K238</f>
        <v>0</v>
      </c>
      <c r="J268" s="49">
        <f>Calculations!F238</f>
        <v>0</v>
      </c>
      <c r="K268" s="49">
        <f>Calculations!J238</f>
        <v>0</v>
      </c>
      <c r="L268" s="49">
        <f>Calculations!E238</f>
        <v>0</v>
      </c>
      <c r="M268" s="49">
        <f>Calculations!I238</f>
        <v>0</v>
      </c>
      <c r="N268" s="49">
        <f>Calculations!P238</f>
        <v>4.0577371105600015</v>
      </c>
      <c r="O268" s="49">
        <f>Calculations!T238</f>
        <v>99.867420376584747</v>
      </c>
      <c r="P268" s="49">
        <f>Calculations!O238</f>
        <v>3.9279663016410201E-3</v>
      </c>
      <c r="Q268" s="49">
        <f>Calculations!S238</f>
        <v>9.6673552569526935E-2</v>
      </c>
      <c r="R268" s="49">
        <f>Calculations!N238</f>
        <v>1.1704045588930899E-3</v>
      </c>
      <c r="S268" s="49">
        <f>Calculations!R238</f>
        <v>2.8805533948826054E-2</v>
      </c>
      <c r="T268" s="49">
        <f>Calculations!M238</f>
        <v>2.88503617724018E-4</v>
      </c>
      <c r="U268" s="49">
        <f>Calculations!Q238</f>
        <v>7.1005368968897311E-3</v>
      </c>
      <c r="V268" s="31">
        <f>Calculations!AA238</f>
        <v>0</v>
      </c>
      <c r="W268" s="31">
        <f>Calculations!AB238</f>
        <v>0</v>
      </c>
      <c r="X268" s="31">
        <f>Calculations!Y238</f>
        <v>0</v>
      </c>
      <c r="Y268" s="31">
        <f>Calculations!Z238</f>
        <v>0</v>
      </c>
      <c r="Z268" s="31">
        <f>Calculations!AC238</f>
        <v>1.18091846896194E-3</v>
      </c>
      <c r="AA268" s="31">
        <f>Calculations!AD238</f>
        <v>2.9064298143755024E-2</v>
      </c>
      <c r="AB268" s="31">
        <f>Calculations!AF238</f>
        <v>0</v>
      </c>
      <c r="AC268" s="31">
        <f>Calculations!AG238</f>
        <v>0</v>
      </c>
      <c r="AD268" s="31" t="s">
        <v>72</v>
      </c>
      <c r="AE268" s="33" t="s">
        <v>62</v>
      </c>
      <c r="AF268" s="21" t="s">
        <v>52</v>
      </c>
      <c r="AG268" s="20" t="s">
        <v>63</v>
      </c>
      <c r="AH268" s="26" t="s">
        <v>73</v>
      </c>
      <c r="AI268" s="26" t="s">
        <v>74</v>
      </c>
      <c r="AJ268" s="26" t="s">
        <v>260</v>
      </c>
      <c r="AK268" s="26" t="s">
        <v>259</v>
      </c>
    </row>
    <row r="269" spans="2:37" ht="38.25" x14ac:dyDescent="0.2">
      <c r="B269" s="29" t="str">
        <f>Calculations!A239</f>
        <v>43/24/002</v>
      </c>
      <c r="C269" s="20" t="str">
        <f>Calculations!B239</f>
        <v>Land west of Warrenwood Industrial Estate</v>
      </c>
      <c r="D269" s="11" t="str">
        <f>Calculations!C239</f>
        <v>Employment</v>
      </c>
      <c r="E269" s="49">
        <f>Calculations!D239</f>
        <v>4.8096854806914804</v>
      </c>
      <c r="F269" s="49">
        <f>Calculations!H239</f>
        <v>4.8096854806914804</v>
      </c>
      <c r="G269" s="49">
        <f>Calculations!L239</f>
        <v>100</v>
      </c>
      <c r="H269" s="49">
        <f>Calculations!G239</f>
        <v>0</v>
      </c>
      <c r="I269" s="49">
        <f>Calculations!K239</f>
        <v>0</v>
      </c>
      <c r="J269" s="49">
        <f>Calculations!F239</f>
        <v>0</v>
      </c>
      <c r="K269" s="49">
        <f>Calculations!J239</f>
        <v>0</v>
      </c>
      <c r="L269" s="49">
        <f>Calculations!E239</f>
        <v>0</v>
      </c>
      <c r="M269" s="49">
        <f>Calculations!I239</f>
        <v>0</v>
      </c>
      <c r="N269" s="49">
        <f>Calculations!P239</f>
        <v>4.4553900415269361</v>
      </c>
      <c r="O269" s="49">
        <f>Calculations!T239</f>
        <v>92.633708782271398</v>
      </c>
      <c r="P269" s="49">
        <f>Calculations!O239</f>
        <v>5.6730137131275803E-2</v>
      </c>
      <c r="Q269" s="49">
        <f>Calculations!S239</f>
        <v>1.179497856128418</v>
      </c>
      <c r="R269" s="49">
        <f>Calculations!N239</f>
        <v>2.9283137104295E-2</v>
      </c>
      <c r="S269" s="49">
        <f>Calculations!R239</f>
        <v>0.60883684020197115</v>
      </c>
      <c r="T269" s="49">
        <f>Calculations!M239</f>
        <v>0.268282164928974</v>
      </c>
      <c r="U269" s="49">
        <f>Calculations!Q239</f>
        <v>5.5779565213982254</v>
      </c>
      <c r="V269" s="31">
        <f>Calculations!AA239</f>
        <v>0</v>
      </c>
      <c r="W269" s="31">
        <f>Calculations!AB239</f>
        <v>0</v>
      </c>
      <c r="X269" s="31">
        <f>Calculations!Y239</f>
        <v>0</v>
      </c>
      <c r="Y269" s="31">
        <f>Calculations!Z239</f>
        <v>0</v>
      </c>
      <c r="Z269" s="31">
        <f>Calculations!AC239</f>
        <v>3.6325652486522399E-2</v>
      </c>
      <c r="AA269" s="31">
        <f>Calculations!AD239</f>
        <v>0.75526045585209278</v>
      </c>
      <c r="AB269" s="31">
        <f>Calculations!AF239</f>
        <v>0</v>
      </c>
      <c r="AC269" s="31">
        <f>Calculations!AG239</f>
        <v>0</v>
      </c>
      <c r="AD269" s="31" t="s">
        <v>72</v>
      </c>
      <c r="AE269" s="33" t="s">
        <v>62</v>
      </c>
      <c r="AF269" s="21" t="s">
        <v>79</v>
      </c>
      <c r="AG269" s="20" t="s">
        <v>63</v>
      </c>
      <c r="AH269" s="26" t="s">
        <v>73</v>
      </c>
      <c r="AI269" s="26" t="s">
        <v>74</v>
      </c>
      <c r="AJ269" s="26" t="s">
        <v>261</v>
      </c>
      <c r="AK269" s="26" t="s">
        <v>259</v>
      </c>
    </row>
    <row r="270" spans="2:37" ht="38.25" x14ac:dyDescent="0.2">
      <c r="B270" s="29" t="str">
        <f>Calculations!A240</f>
        <v>43/24/003</v>
      </c>
      <c r="C270" s="20" t="str">
        <f>Calculations!B240</f>
        <v>Land north of Stapleford</v>
      </c>
      <c r="D270" s="11" t="str">
        <f>Calculations!C240</f>
        <v>Residential</v>
      </c>
      <c r="E270" s="49">
        <f>Calculations!D240</f>
        <v>0.55858422203408498</v>
      </c>
      <c r="F270" s="49">
        <f>Calculations!H240</f>
        <v>0.55858422203408498</v>
      </c>
      <c r="G270" s="49">
        <f>Calculations!L240</f>
        <v>100</v>
      </c>
      <c r="H270" s="49">
        <f>Calculations!G240</f>
        <v>0</v>
      </c>
      <c r="I270" s="49">
        <f>Calculations!K240</f>
        <v>0</v>
      </c>
      <c r="J270" s="49">
        <f>Calculations!F240</f>
        <v>0</v>
      </c>
      <c r="K270" s="49">
        <f>Calculations!J240</f>
        <v>0</v>
      </c>
      <c r="L270" s="49">
        <f>Calculations!E240</f>
        <v>0</v>
      </c>
      <c r="M270" s="49">
        <f>Calculations!I240</f>
        <v>0</v>
      </c>
      <c r="N270" s="49">
        <f>Calculations!P240</f>
        <v>0.55672149667996584</v>
      </c>
      <c r="O270" s="49">
        <f>Calculations!T240</f>
        <v>99.666527395396869</v>
      </c>
      <c r="P270" s="49">
        <f>Calculations!O240</f>
        <v>1.78261628226537E-3</v>
      </c>
      <c r="Q270" s="49">
        <f>Calculations!S240</f>
        <v>0.31913115550846943</v>
      </c>
      <c r="R270" s="49">
        <f>Calculations!N240</f>
        <v>8.0109071853803399E-5</v>
      </c>
      <c r="S270" s="49">
        <f>Calculations!R240</f>
        <v>1.4341449094656872E-2</v>
      </c>
      <c r="T270" s="49">
        <f>Calculations!M240</f>
        <v>0</v>
      </c>
      <c r="U270" s="49">
        <f>Calculations!Q240</f>
        <v>0</v>
      </c>
      <c r="V270" s="31">
        <f>Calculations!AA240</f>
        <v>0</v>
      </c>
      <c r="W270" s="31">
        <f>Calculations!AB240</f>
        <v>0</v>
      </c>
      <c r="X270" s="31">
        <f>Calculations!Y240</f>
        <v>0</v>
      </c>
      <c r="Y270" s="31">
        <f>Calculations!Z240</f>
        <v>0</v>
      </c>
      <c r="Z270" s="31">
        <f>Calculations!AC240</f>
        <v>4.8730542137345701E-4</v>
      </c>
      <c r="AA270" s="31">
        <f>Calculations!AD240</f>
        <v>8.7239381663687859E-2</v>
      </c>
      <c r="AB270" s="31">
        <f>Calculations!AF240</f>
        <v>0</v>
      </c>
      <c r="AC270" s="31">
        <f>Calculations!AG240</f>
        <v>0</v>
      </c>
      <c r="AD270" s="31" t="s">
        <v>72</v>
      </c>
      <c r="AE270" s="33" t="s">
        <v>62</v>
      </c>
      <c r="AF270" s="21" t="s">
        <v>52</v>
      </c>
      <c r="AG270" s="20" t="s">
        <v>63</v>
      </c>
      <c r="AH270" s="26" t="s">
        <v>108</v>
      </c>
      <c r="AI270" s="26" t="s">
        <v>74</v>
      </c>
      <c r="AJ270" s="26" t="s">
        <v>50</v>
      </c>
      <c r="AK270" s="26" t="s">
        <v>262</v>
      </c>
    </row>
    <row r="271" spans="2:37" ht="63.75" x14ac:dyDescent="0.2">
      <c r="B271" s="29" t="str">
        <f>Calculations!A241</f>
        <v>44/24/001</v>
      </c>
      <c r="C271" s="20" t="str">
        <f>Calculations!B241</f>
        <v>Land at Tewin Hill and Upper Green Road</v>
      </c>
      <c r="D271" s="11" t="str">
        <f>Calculations!C241</f>
        <v>Residential</v>
      </c>
      <c r="E271" s="49">
        <f>Calculations!D241</f>
        <v>1.71854385743201</v>
      </c>
      <c r="F271" s="49">
        <f>Calculations!H241</f>
        <v>1.71854385743201</v>
      </c>
      <c r="G271" s="49">
        <f>Calculations!L241</f>
        <v>100</v>
      </c>
      <c r="H271" s="49">
        <f>Calculations!G241</f>
        <v>0</v>
      </c>
      <c r="I271" s="49">
        <f>Calculations!K241</f>
        <v>0</v>
      </c>
      <c r="J271" s="49">
        <f>Calculations!F241</f>
        <v>0</v>
      </c>
      <c r="K271" s="49">
        <f>Calculations!J241</f>
        <v>0</v>
      </c>
      <c r="L271" s="49">
        <f>Calculations!E241</f>
        <v>0</v>
      </c>
      <c r="M271" s="49">
        <f>Calculations!I241</f>
        <v>0</v>
      </c>
      <c r="N271" s="49">
        <f>Calculations!P241</f>
        <v>1.5848145239528229</v>
      </c>
      <c r="O271" s="49">
        <f>Calculations!T241</f>
        <v>92.218450934443041</v>
      </c>
      <c r="P271" s="49">
        <f>Calculations!O241</f>
        <v>9.0764176765738697E-2</v>
      </c>
      <c r="Q271" s="49">
        <f>Calculations!S241</f>
        <v>5.2814582748773145</v>
      </c>
      <c r="R271" s="49">
        <f>Calculations!N241</f>
        <v>2.64001785441574E-2</v>
      </c>
      <c r="S271" s="49">
        <f>Calculations!R241</f>
        <v>1.536194635358723</v>
      </c>
      <c r="T271" s="49">
        <f>Calculations!M241</f>
        <v>1.65649781692911E-2</v>
      </c>
      <c r="U271" s="49">
        <f>Calculations!Q241</f>
        <v>0.96389615532092709</v>
      </c>
      <c r="V271" s="31">
        <f>Calculations!AA241</f>
        <v>0</v>
      </c>
      <c r="W271" s="31">
        <f>Calculations!AB241</f>
        <v>0</v>
      </c>
      <c r="X271" s="31">
        <f>Calculations!Y241</f>
        <v>0</v>
      </c>
      <c r="Y271" s="31">
        <f>Calculations!Z241</f>
        <v>0</v>
      </c>
      <c r="Z271" s="31">
        <f>Calculations!AC241</f>
        <v>5.8383384272411701E-2</v>
      </c>
      <c r="AA271" s="31">
        <f>Calculations!AD241</f>
        <v>3.397258907296842</v>
      </c>
      <c r="AB271" s="31">
        <f>Calculations!AF241</f>
        <v>0</v>
      </c>
      <c r="AC271" s="31">
        <f>Calculations!AG241</f>
        <v>0</v>
      </c>
      <c r="AD271" s="31" t="s">
        <v>72</v>
      </c>
      <c r="AE271" s="33" t="s">
        <v>78</v>
      </c>
      <c r="AF271" s="21" t="s">
        <v>52</v>
      </c>
      <c r="AG271" s="20" t="s">
        <v>63</v>
      </c>
      <c r="AH271" s="26" t="s">
        <v>73</v>
      </c>
      <c r="AI271" s="26" t="s">
        <v>74</v>
      </c>
      <c r="AJ271" s="26" t="s">
        <v>1014</v>
      </c>
      <c r="AK271" s="26" t="s">
        <v>275</v>
      </c>
    </row>
    <row r="272" spans="2:37" ht="102" x14ac:dyDescent="0.2">
      <c r="B272" s="29" t="str">
        <f>Calculations!A242</f>
        <v>44/24/002</v>
      </c>
      <c r="C272" s="20" t="str">
        <f>Calculations!B242</f>
        <v>Lower Mimram Valley</v>
      </c>
      <c r="D272" s="11" t="str">
        <f>Calculations!C242</f>
        <v>Open space</v>
      </c>
      <c r="E272" s="49">
        <f>Calculations!D242</f>
        <v>374.06316697741198</v>
      </c>
      <c r="F272" s="49">
        <f>Calculations!H242</f>
        <v>332.13446498847264</v>
      </c>
      <c r="G272" s="49">
        <f>Calculations!L242</f>
        <v>88.791010264993233</v>
      </c>
      <c r="H272" s="49">
        <f>Calculations!G242</f>
        <v>20.748245655335602</v>
      </c>
      <c r="I272" s="49">
        <f>Calculations!K242</f>
        <v>5.546722448775208</v>
      </c>
      <c r="J272" s="49">
        <f>Calculations!F242</f>
        <v>4.3093344155951296</v>
      </c>
      <c r="K272" s="49">
        <f>Calculations!J242</f>
        <v>1.1520338798434413</v>
      </c>
      <c r="L272" s="49">
        <f>Calculations!E242</f>
        <v>16.871121918008601</v>
      </c>
      <c r="M272" s="49">
        <f>Calculations!I242</f>
        <v>4.5102334063881182</v>
      </c>
      <c r="N272" s="49">
        <f>Calculations!P242</f>
        <v>360.80392898628571</v>
      </c>
      <c r="O272" s="49">
        <f>Calculations!T242</f>
        <v>96.455347876598893</v>
      </c>
      <c r="P272" s="49">
        <f>Calculations!O242</f>
        <v>8.6389063179701093</v>
      </c>
      <c r="Q272" s="49">
        <f>Calculations!S242</f>
        <v>2.3094779386530124</v>
      </c>
      <c r="R272" s="49">
        <f>Calculations!N242</f>
        <v>2.3280305804920198</v>
      </c>
      <c r="S272" s="49">
        <f>Calculations!R242</f>
        <v>0.62236295524723484</v>
      </c>
      <c r="T272" s="49">
        <f>Calculations!M242</f>
        <v>2.2923010926641201</v>
      </c>
      <c r="U272" s="49">
        <f>Calculations!Q242</f>
        <v>0.61281122950085642</v>
      </c>
      <c r="V272" s="31">
        <f>Calculations!AA242</f>
        <v>2.0409999999999999</v>
      </c>
      <c r="W272" s="31">
        <f>Calculations!AB242</f>
        <v>0.54562977063262874</v>
      </c>
      <c r="X272" s="31">
        <f>Calculations!Y242</f>
        <v>1.47537460645473</v>
      </c>
      <c r="Y272" s="31">
        <f>Calculations!Z242</f>
        <v>0.39441857330578106</v>
      </c>
      <c r="Z272" s="31">
        <f>Calculations!AC242</f>
        <v>4.5360319078320899</v>
      </c>
      <c r="AA272" s="31">
        <f>Calculations!AD242</f>
        <v>1.2126379468166137</v>
      </c>
      <c r="AB272" s="31">
        <f>Calculations!AF242</f>
        <v>0</v>
      </c>
      <c r="AC272" s="31">
        <f>Calculations!AG242</f>
        <v>0</v>
      </c>
      <c r="AD272" s="31" t="s">
        <v>50</v>
      </c>
      <c r="AE272" s="33" t="s">
        <v>67</v>
      </c>
      <c r="AF272" s="21" t="s">
        <v>184</v>
      </c>
      <c r="AG272" s="20" t="s">
        <v>63</v>
      </c>
      <c r="AH272" s="26" t="s">
        <v>263</v>
      </c>
      <c r="AI272" s="26" t="s">
        <v>264</v>
      </c>
      <c r="AJ272" s="26" t="s">
        <v>265</v>
      </c>
      <c r="AK272" s="26" t="s">
        <v>1015</v>
      </c>
    </row>
    <row r="273" spans="2:37" ht="38.25" x14ac:dyDescent="0.2">
      <c r="B273" s="29" t="str">
        <f>Calculations!A243</f>
        <v>44/24/003</v>
      </c>
      <c r="C273" s="20" t="str">
        <f>Calculations!B243</f>
        <v>Upper Green, Tewin, Herts, AL6</v>
      </c>
      <c r="D273" s="11" t="str">
        <f>Calculations!C243</f>
        <v>Residential</v>
      </c>
      <c r="E273" s="49">
        <f>Calculations!D243</f>
        <v>3.7532574557901199</v>
      </c>
      <c r="F273" s="49">
        <f>Calculations!H243</f>
        <v>3.7532574557901199</v>
      </c>
      <c r="G273" s="49">
        <f>Calculations!L243</f>
        <v>100</v>
      </c>
      <c r="H273" s="49">
        <f>Calculations!G243</f>
        <v>0</v>
      </c>
      <c r="I273" s="49">
        <f>Calculations!K243</f>
        <v>0</v>
      </c>
      <c r="J273" s="49">
        <f>Calculations!F243</f>
        <v>0</v>
      </c>
      <c r="K273" s="49">
        <f>Calculations!J243</f>
        <v>0</v>
      </c>
      <c r="L273" s="49">
        <f>Calculations!E243</f>
        <v>0</v>
      </c>
      <c r="M273" s="49">
        <f>Calculations!I243</f>
        <v>0</v>
      </c>
      <c r="N273" s="49">
        <f>Calculations!P243</f>
        <v>3.4331673928642781</v>
      </c>
      <c r="O273" s="49">
        <f>Calculations!T243</f>
        <v>91.471673161348377</v>
      </c>
      <c r="P273" s="49">
        <f>Calculations!O243</f>
        <v>0.124953930750033</v>
      </c>
      <c r="Q273" s="49">
        <f>Calculations!S243</f>
        <v>3.3292128829922816</v>
      </c>
      <c r="R273" s="49">
        <f>Calculations!N243</f>
        <v>0.195136132175809</v>
      </c>
      <c r="S273" s="49">
        <f>Calculations!R243</f>
        <v>5.1991139556593451</v>
      </c>
      <c r="T273" s="49">
        <f>Calculations!M243</f>
        <v>0</v>
      </c>
      <c r="U273" s="49">
        <f>Calculations!Q243</f>
        <v>0</v>
      </c>
      <c r="V273" s="31">
        <f>Calculations!AA243</f>
        <v>0</v>
      </c>
      <c r="W273" s="31">
        <f>Calculations!AB243</f>
        <v>0</v>
      </c>
      <c r="X273" s="31">
        <f>Calculations!Y243</f>
        <v>0</v>
      </c>
      <c r="Y273" s="31">
        <f>Calculations!Z243</f>
        <v>0</v>
      </c>
      <c r="Z273" s="31">
        <f>Calculations!AC243</f>
        <v>9.3044803364473003E-2</v>
      </c>
      <c r="AA273" s="31">
        <f>Calculations!AD243</f>
        <v>2.4790413250477537</v>
      </c>
      <c r="AB273" s="31">
        <f>Calculations!AF243</f>
        <v>0</v>
      </c>
      <c r="AC273" s="31">
        <f>Calculations!AG243</f>
        <v>0</v>
      </c>
      <c r="AD273" s="31" t="s">
        <v>72</v>
      </c>
      <c r="AE273" s="33" t="s">
        <v>78</v>
      </c>
      <c r="AF273" s="21" t="s">
        <v>52</v>
      </c>
      <c r="AG273" s="20" t="s">
        <v>63</v>
      </c>
      <c r="AH273" s="26" t="s">
        <v>108</v>
      </c>
      <c r="AI273" s="26" t="s">
        <v>74</v>
      </c>
      <c r="AJ273" s="26" t="s">
        <v>1016</v>
      </c>
      <c r="AK273" s="26" t="s">
        <v>1017</v>
      </c>
    </row>
    <row r="274" spans="2:37" ht="51" x14ac:dyDescent="0.2">
      <c r="B274" s="29" t="str">
        <f>Calculations!A244</f>
        <v>44/24/004</v>
      </c>
      <c r="C274" s="20" t="str">
        <f>Calculations!B244</f>
        <v>Upper Green, Tewin, Herts, AL6</v>
      </c>
      <c r="D274" s="11" t="str">
        <f>Calculations!C244</f>
        <v>Residential</v>
      </c>
      <c r="E274" s="49">
        <f>Calculations!D244</f>
        <v>3.4726314957044</v>
      </c>
      <c r="F274" s="49">
        <f>Calculations!H244</f>
        <v>3.4726314957044</v>
      </c>
      <c r="G274" s="49">
        <f>Calculations!L244</f>
        <v>100</v>
      </c>
      <c r="H274" s="49">
        <f>Calculations!G244</f>
        <v>0</v>
      </c>
      <c r="I274" s="49">
        <f>Calculations!K244</f>
        <v>0</v>
      </c>
      <c r="J274" s="49">
        <f>Calculations!F244</f>
        <v>0</v>
      </c>
      <c r="K274" s="49">
        <f>Calculations!J244</f>
        <v>0</v>
      </c>
      <c r="L274" s="49">
        <f>Calculations!E244</f>
        <v>0</v>
      </c>
      <c r="M274" s="49">
        <f>Calculations!I244</f>
        <v>0</v>
      </c>
      <c r="N274" s="49">
        <f>Calculations!P244</f>
        <v>3.2108565841381855</v>
      </c>
      <c r="O274" s="49">
        <f>Calculations!T244</f>
        <v>92.46177108368606</v>
      </c>
      <c r="P274" s="49">
        <f>Calculations!O244</f>
        <v>8.2003933809240703E-2</v>
      </c>
      <c r="Q274" s="49">
        <f>Calculations!S244</f>
        <v>2.3614349495671658</v>
      </c>
      <c r="R274" s="49">
        <f>Calculations!N244</f>
        <v>5.2119762820185801E-2</v>
      </c>
      <c r="S274" s="49">
        <f>Calculations!R244</f>
        <v>1.5008722602630677</v>
      </c>
      <c r="T274" s="49">
        <f>Calculations!M244</f>
        <v>0.12765121493678799</v>
      </c>
      <c r="U274" s="49">
        <f>Calculations!Q244</f>
        <v>3.6759217064837113</v>
      </c>
      <c r="V274" s="31">
        <f>Calculations!AA244</f>
        <v>0</v>
      </c>
      <c r="W274" s="31">
        <f>Calculations!AB244</f>
        <v>0</v>
      </c>
      <c r="X274" s="31">
        <f>Calculations!Y244</f>
        <v>0</v>
      </c>
      <c r="Y274" s="31">
        <f>Calculations!Z244</f>
        <v>0</v>
      </c>
      <c r="Z274" s="31">
        <f>Calculations!AC244</f>
        <v>5.0685694856609897E-2</v>
      </c>
      <c r="AA274" s="31">
        <f>Calculations!AD244</f>
        <v>1.4595759705372551</v>
      </c>
      <c r="AB274" s="31">
        <f>Calculations!AF244</f>
        <v>0</v>
      </c>
      <c r="AC274" s="31">
        <f>Calculations!AG244</f>
        <v>0</v>
      </c>
      <c r="AD274" s="31" t="s">
        <v>72</v>
      </c>
      <c r="AE274" s="33" t="s">
        <v>78</v>
      </c>
      <c r="AF274" s="21" t="s">
        <v>52</v>
      </c>
      <c r="AG274" s="20" t="s">
        <v>63</v>
      </c>
      <c r="AH274" s="26" t="s">
        <v>73</v>
      </c>
      <c r="AI274" s="26" t="s">
        <v>74</v>
      </c>
      <c r="AJ274" s="26" t="s">
        <v>1018</v>
      </c>
      <c r="AK274" s="26" t="s">
        <v>1017</v>
      </c>
    </row>
    <row r="275" spans="2:37" ht="63.75" x14ac:dyDescent="0.2">
      <c r="B275" s="29" t="str">
        <f>Calculations!A245</f>
        <v>44/24/005</v>
      </c>
      <c r="C275" s="20" t="str">
        <f>Calculations!B245</f>
        <v>Land East of Upper Green Road</v>
      </c>
      <c r="D275" s="11" t="str">
        <f>Calculations!C245</f>
        <v>Unknown</v>
      </c>
      <c r="E275" s="49">
        <f>Calculations!D245</f>
        <v>0.81106753705702705</v>
      </c>
      <c r="F275" s="49">
        <f>Calculations!H245</f>
        <v>0.81106753705702705</v>
      </c>
      <c r="G275" s="49">
        <f>Calculations!L245</f>
        <v>100</v>
      </c>
      <c r="H275" s="49">
        <f>Calculations!G245</f>
        <v>0</v>
      </c>
      <c r="I275" s="49">
        <f>Calculations!K245</f>
        <v>0</v>
      </c>
      <c r="J275" s="49">
        <f>Calculations!F245</f>
        <v>0</v>
      </c>
      <c r="K275" s="49">
        <f>Calculations!J245</f>
        <v>0</v>
      </c>
      <c r="L275" s="49">
        <f>Calculations!E245</f>
        <v>0</v>
      </c>
      <c r="M275" s="49">
        <f>Calculations!I245</f>
        <v>0</v>
      </c>
      <c r="N275" s="49">
        <f>Calculations!P245</f>
        <v>0.80106353801778152</v>
      </c>
      <c r="O275" s="49">
        <f>Calculations!T245</f>
        <v>98.766563993481327</v>
      </c>
      <c r="P275" s="49">
        <f>Calculations!O245</f>
        <v>1.00039990392455E-2</v>
      </c>
      <c r="Q275" s="49">
        <f>Calculations!S245</f>
        <v>1.2334360065186667</v>
      </c>
      <c r="R275" s="49">
        <f>Calculations!N245</f>
        <v>0</v>
      </c>
      <c r="S275" s="49">
        <f>Calculations!R245</f>
        <v>0</v>
      </c>
      <c r="T275" s="49">
        <f>Calculations!M245</f>
        <v>0</v>
      </c>
      <c r="U275" s="49">
        <f>Calculations!Q245</f>
        <v>0</v>
      </c>
      <c r="V275" s="31">
        <f>Calculations!AA245</f>
        <v>0</v>
      </c>
      <c r="W275" s="31">
        <f>Calculations!AB245</f>
        <v>0</v>
      </c>
      <c r="X275" s="31">
        <f>Calculations!Y245</f>
        <v>0</v>
      </c>
      <c r="Y275" s="31">
        <f>Calculations!Z245</f>
        <v>0</v>
      </c>
      <c r="Z275" s="31">
        <f>Calculations!AC245</f>
        <v>0</v>
      </c>
      <c r="AA275" s="31">
        <f>Calculations!AD245</f>
        <v>0</v>
      </c>
      <c r="AB275" s="31">
        <f>Calculations!AF245</f>
        <v>0</v>
      </c>
      <c r="AC275" s="31">
        <f>Calculations!AG245</f>
        <v>0</v>
      </c>
      <c r="AD275" s="31" t="s">
        <v>72</v>
      </c>
      <c r="AE275" s="33" t="s">
        <v>78</v>
      </c>
      <c r="AF275" s="21" t="s">
        <v>52</v>
      </c>
      <c r="AG275" s="20" t="s">
        <v>63</v>
      </c>
      <c r="AH275" s="26" t="s">
        <v>149</v>
      </c>
      <c r="AI275" s="26" t="s">
        <v>97</v>
      </c>
      <c r="AJ275" s="26" t="s">
        <v>1019</v>
      </c>
      <c r="AK275" s="26" t="s">
        <v>959</v>
      </c>
    </row>
    <row r="276" spans="2:37" ht="38.25" x14ac:dyDescent="0.2">
      <c r="B276" s="57" t="str">
        <f>Calculations!A246</f>
        <v>44/24/006</v>
      </c>
      <c r="C276" s="20" t="str">
        <f>Calculations!B246</f>
        <v>Land East of Upper Green Road</v>
      </c>
      <c r="D276" s="11" t="str">
        <f>Calculations!C246</f>
        <v>Residential</v>
      </c>
      <c r="E276" s="49">
        <f>Calculations!D246</f>
        <v>0.28566337582878698</v>
      </c>
      <c r="F276" s="49">
        <f>Calculations!H246</f>
        <v>0.28566337582878698</v>
      </c>
      <c r="G276" s="49">
        <f>Calculations!L246</f>
        <v>100</v>
      </c>
      <c r="H276" s="49">
        <f>Calculations!G246</f>
        <v>0</v>
      </c>
      <c r="I276" s="49">
        <f>Calculations!K246</f>
        <v>0</v>
      </c>
      <c r="J276" s="49">
        <f>Calculations!F246</f>
        <v>0</v>
      </c>
      <c r="K276" s="49">
        <f>Calculations!J246</f>
        <v>0</v>
      </c>
      <c r="L276" s="49">
        <f>Calculations!E246</f>
        <v>0</v>
      </c>
      <c r="M276" s="49">
        <f>Calculations!I246</f>
        <v>0</v>
      </c>
      <c r="N276" s="49">
        <f>Calculations!P246</f>
        <v>0.2756593767895415</v>
      </c>
      <c r="O276" s="49">
        <f>Calculations!T246</f>
        <v>96.497976329579814</v>
      </c>
      <c r="P276" s="49">
        <f>Calculations!O246</f>
        <v>1.00039990392455E-2</v>
      </c>
      <c r="Q276" s="49">
        <f>Calculations!S246</f>
        <v>3.5020236704201873</v>
      </c>
      <c r="R276" s="49">
        <f>Calculations!N246</f>
        <v>0</v>
      </c>
      <c r="S276" s="49">
        <f>Calculations!R246</f>
        <v>0</v>
      </c>
      <c r="T276" s="49">
        <f>Calculations!M246</f>
        <v>0</v>
      </c>
      <c r="U276" s="49">
        <f>Calculations!Q246</f>
        <v>0</v>
      </c>
      <c r="V276" s="31">
        <f>Calculations!AA246</f>
        <v>0</v>
      </c>
      <c r="W276" s="31">
        <f>Calculations!AB246</f>
        <v>0</v>
      </c>
      <c r="X276" s="31">
        <f>Calculations!Y246</f>
        <v>0</v>
      </c>
      <c r="Y276" s="31">
        <f>Calculations!Z246</f>
        <v>0</v>
      </c>
      <c r="Z276" s="31">
        <f>Calculations!AC246</f>
        <v>0</v>
      </c>
      <c r="AA276" s="31">
        <f>Calculations!AD246</f>
        <v>0</v>
      </c>
      <c r="AB276" s="31">
        <f>Calculations!AF246</f>
        <v>0</v>
      </c>
      <c r="AC276" s="31">
        <f>Calculations!AG246</f>
        <v>0</v>
      </c>
      <c r="AD276" s="31" t="s">
        <v>72</v>
      </c>
      <c r="AE276" s="33" t="s">
        <v>78</v>
      </c>
      <c r="AF276" s="21" t="s">
        <v>52</v>
      </c>
      <c r="AG276" s="20" t="s">
        <v>63</v>
      </c>
      <c r="AH276" s="26" t="s">
        <v>149</v>
      </c>
      <c r="AI276" s="26" t="s">
        <v>97</v>
      </c>
      <c r="AJ276" s="26" t="s">
        <v>50</v>
      </c>
      <c r="AK276" s="20" t="s">
        <v>266</v>
      </c>
    </row>
    <row r="277" spans="2:37" ht="38.25" x14ac:dyDescent="0.2">
      <c r="B277" s="57" t="str">
        <f>Calculations!A247</f>
        <v>44/24/007</v>
      </c>
      <c r="C277" s="20" t="str">
        <f>Calculations!B247</f>
        <v>Land Rear of Godfries Close</v>
      </c>
      <c r="D277" s="11" t="str">
        <f>Calculations!C247</f>
        <v>Residential</v>
      </c>
      <c r="E277" s="49">
        <f>Calculations!D247</f>
        <v>0.30802076405919998</v>
      </c>
      <c r="F277" s="49">
        <f>Calculations!H247</f>
        <v>0.30802076405919998</v>
      </c>
      <c r="G277" s="49">
        <f>Calculations!L247</f>
        <v>100</v>
      </c>
      <c r="H277" s="49">
        <f>Calculations!G247</f>
        <v>0</v>
      </c>
      <c r="I277" s="49">
        <f>Calculations!K247</f>
        <v>0</v>
      </c>
      <c r="J277" s="49">
        <f>Calculations!F247</f>
        <v>0</v>
      </c>
      <c r="K277" s="49">
        <f>Calculations!J247</f>
        <v>0</v>
      </c>
      <c r="L277" s="49">
        <f>Calculations!E247</f>
        <v>0</v>
      </c>
      <c r="M277" s="49">
        <f>Calculations!I247</f>
        <v>0</v>
      </c>
      <c r="N277" s="49">
        <f>Calculations!P247</f>
        <v>0.30378488067403581</v>
      </c>
      <c r="O277" s="49">
        <f>Calculations!T247</f>
        <v>98.62480589641352</v>
      </c>
      <c r="P277" s="49">
        <f>Calculations!O247</f>
        <v>4.2358833851641898E-3</v>
      </c>
      <c r="Q277" s="49">
        <f>Calculations!S247</f>
        <v>1.3751941035864956</v>
      </c>
      <c r="R277" s="49">
        <f>Calculations!N247</f>
        <v>0</v>
      </c>
      <c r="S277" s="49">
        <f>Calculations!R247</f>
        <v>0</v>
      </c>
      <c r="T277" s="49">
        <f>Calculations!M247</f>
        <v>0</v>
      </c>
      <c r="U277" s="49">
        <f>Calculations!Q247</f>
        <v>0</v>
      </c>
      <c r="V277" s="31">
        <f>Calculations!AA247</f>
        <v>0</v>
      </c>
      <c r="W277" s="31">
        <f>Calculations!AB247</f>
        <v>0</v>
      </c>
      <c r="X277" s="31">
        <f>Calculations!Y247</f>
        <v>0</v>
      </c>
      <c r="Y277" s="31">
        <f>Calculations!Z247</f>
        <v>0</v>
      </c>
      <c r="Z277" s="31">
        <f>Calculations!AC247</f>
        <v>0</v>
      </c>
      <c r="AA277" s="31">
        <f>Calculations!AD247</f>
        <v>0</v>
      </c>
      <c r="AB277" s="31">
        <f>Calculations!AF247</f>
        <v>0</v>
      </c>
      <c r="AC277" s="31">
        <f>Calculations!AG247</f>
        <v>0</v>
      </c>
      <c r="AD277" s="31" t="s">
        <v>72</v>
      </c>
      <c r="AE277" s="33" t="s">
        <v>78</v>
      </c>
      <c r="AF277" s="21" t="s">
        <v>52</v>
      </c>
      <c r="AG277" s="20" t="s">
        <v>63</v>
      </c>
      <c r="AH277" s="26" t="s">
        <v>149</v>
      </c>
      <c r="AI277" s="26" t="s">
        <v>97</v>
      </c>
      <c r="AJ277" s="26" t="s">
        <v>50</v>
      </c>
      <c r="AK277" s="20" t="s">
        <v>266</v>
      </c>
    </row>
    <row r="278" spans="2:37" ht="38.25" x14ac:dyDescent="0.2">
      <c r="B278" s="29" t="str">
        <f>Calculations!A248</f>
        <v>44/24/008</v>
      </c>
      <c r="C278" s="20" t="str">
        <f>Calculations!B248</f>
        <v>Seven Acres Farm</v>
      </c>
      <c r="D278" s="11" t="str">
        <f>Calculations!C248</f>
        <v>Residential</v>
      </c>
      <c r="E278" s="49">
        <f>Calculations!D248</f>
        <v>1.9010610361948601</v>
      </c>
      <c r="F278" s="49">
        <f>Calculations!H248</f>
        <v>1.9010610361948601</v>
      </c>
      <c r="G278" s="49">
        <f>Calculations!L248</f>
        <v>100</v>
      </c>
      <c r="H278" s="49">
        <f>Calculations!G248</f>
        <v>0</v>
      </c>
      <c r="I278" s="49">
        <f>Calculations!K248</f>
        <v>0</v>
      </c>
      <c r="J278" s="49">
        <f>Calculations!F248</f>
        <v>0</v>
      </c>
      <c r="K278" s="49">
        <f>Calculations!J248</f>
        <v>0</v>
      </c>
      <c r="L278" s="49">
        <f>Calculations!E248</f>
        <v>0</v>
      </c>
      <c r="M278" s="49">
        <f>Calculations!I248</f>
        <v>0</v>
      </c>
      <c r="N278" s="49">
        <f>Calculations!P248</f>
        <v>1.8759296815997244</v>
      </c>
      <c r="O278" s="49">
        <f>Calculations!T248</f>
        <v>98.678035364638347</v>
      </c>
      <c r="P278" s="49">
        <f>Calculations!O248</f>
        <v>2.5094022930298499E-2</v>
      </c>
      <c r="Q278" s="49">
        <f>Calculations!S248</f>
        <v>1.3200009075209063</v>
      </c>
      <c r="R278" s="49">
        <f>Calculations!N248</f>
        <v>3.7331664837256502E-5</v>
      </c>
      <c r="S278" s="49">
        <f>Calculations!R248</f>
        <v>1.9637278407419836E-3</v>
      </c>
      <c r="T278" s="49">
        <f>Calculations!M248</f>
        <v>0</v>
      </c>
      <c r="U278" s="49">
        <f>Calculations!Q248</f>
        <v>0</v>
      </c>
      <c r="V278" s="31">
        <f>Calculations!AA248</f>
        <v>0</v>
      </c>
      <c r="W278" s="31">
        <f>Calculations!AB248</f>
        <v>0</v>
      </c>
      <c r="X278" s="31">
        <f>Calculations!Y248</f>
        <v>0</v>
      </c>
      <c r="Y278" s="31">
        <f>Calculations!Z248</f>
        <v>0</v>
      </c>
      <c r="Z278" s="31">
        <f>Calculations!AC248</f>
        <v>1.2439181282628799E-2</v>
      </c>
      <c r="AA278" s="31">
        <f>Calculations!AD248</f>
        <v>0.65432834852724708</v>
      </c>
      <c r="AB278" s="31">
        <f>Calculations!AF248</f>
        <v>0</v>
      </c>
      <c r="AC278" s="31">
        <f>Calculations!AG248</f>
        <v>0</v>
      </c>
      <c r="AD278" s="31" t="s">
        <v>72</v>
      </c>
      <c r="AE278" s="33" t="s">
        <v>78</v>
      </c>
      <c r="AF278" s="21" t="s">
        <v>52</v>
      </c>
      <c r="AG278" s="20" t="s">
        <v>63</v>
      </c>
      <c r="AH278" s="26" t="s">
        <v>108</v>
      </c>
      <c r="AI278" s="26" t="s">
        <v>74</v>
      </c>
      <c r="AJ278" s="26" t="s">
        <v>1020</v>
      </c>
      <c r="AK278" s="26" t="s">
        <v>1021</v>
      </c>
    </row>
    <row r="279" spans="2:37" ht="63.75" x14ac:dyDescent="0.2">
      <c r="B279" s="29" t="str">
        <f>Calculations!A249</f>
        <v>44/24/009</v>
      </c>
      <c r="C279" s="20" t="str">
        <f>Calculations!B249</f>
        <v>63-65 Burnham Green Road</v>
      </c>
      <c r="D279" s="11" t="str">
        <f>Calculations!C249</f>
        <v>Residential</v>
      </c>
      <c r="E279" s="49">
        <f>Calculations!D249</f>
        <v>0.86553178350131699</v>
      </c>
      <c r="F279" s="49">
        <f>Calculations!H249</f>
        <v>0.86553178350131699</v>
      </c>
      <c r="G279" s="49">
        <f>Calculations!L249</f>
        <v>100</v>
      </c>
      <c r="H279" s="49">
        <f>Calculations!G249</f>
        <v>0</v>
      </c>
      <c r="I279" s="49">
        <f>Calculations!K249</f>
        <v>0</v>
      </c>
      <c r="J279" s="49">
        <f>Calculations!F249</f>
        <v>0</v>
      </c>
      <c r="K279" s="49">
        <f>Calculations!J249</f>
        <v>0</v>
      </c>
      <c r="L279" s="49">
        <f>Calculations!E249</f>
        <v>0</v>
      </c>
      <c r="M279" s="49">
        <f>Calculations!I249</f>
        <v>0</v>
      </c>
      <c r="N279" s="49">
        <f>Calculations!P249</f>
        <v>0.8040089271643891</v>
      </c>
      <c r="O279" s="49">
        <f>Calculations!T249</f>
        <v>92.891900966588338</v>
      </c>
      <c r="P279" s="49">
        <f>Calculations!O249</f>
        <v>1.8853585235206902E-2</v>
      </c>
      <c r="Q279" s="49">
        <f>Calculations!S249</f>
        <v>2.1782660781027476</v>
      </c>
      <c r="R279" s="49">
        <f>Calculations!N249</f>
        <v>1.24049950256187E-2</v>
      </c>
      <c r="S279" s="49">
        <f>Calculations!R249</f>
        <v>1.4332223567154336</v>
      </c>
      <c r="T279" s="49">
        <f>Calculations!M249</f>
        <v>3.0264276076102301E-2</v>
      </c>
      <c r="U279" s="49">
        <f>Calculations!Q249</f>
        <v>3.4966105985934886</v>
      </c>
      <c r="V279" s="31">
        <f>Calculations!AA249</f>
        <v>0</v>
      </c>
      <c r="W279" s="31">
        <f>Calculations!AB249</f>
        <v>0</v>
      </c>
      <c r="X279" s="31">
        <f>Calculations!Y249</f>
        <v>0</v>
      </c>
      <c r="Y279" s="31">
        <f>Calculations!Z249</f>
        <v>0</v>
      </c>
      <c r="Z279" s="31">
        <f>Calculations!AC249</f>
        <v>7.6030610936111704E-3</v>
      </c>
      <c r="AA279" s="31">
        <f>Calculations!AD249</f>
        <v>0.87842656255263918</v>
      </c>
      <c r="AB279" s="31">
        <f>Calculations!AF249</f>
        <v>0</v>
      </c>
      <c r="AC279" s="31">
        <f>Calculations!AG249</f>
        <v>0</v>
      </c>
      <c r="AD279" s="31" t="s">
        <v>77</v>
      </c>
      <c r="AE279" s="33" t="s">
        <v>58</v>
      </c>
      <c r="AF279" s="21" t="s">
        <v>52</v>
      </c>
      <c r="AG279" s="20" t="s">
        <v>63</v>
      </c>
      <c r="AH279" s="26" t="s">
        <v>73</v>
      </c>
      <c r="AI279" s="26" t="s">
        <v>74</v>
      </c>
      <c r="AJ279" s="26" t="s">
        <v>1022</v>
      </c>
      <c r="AK279" s="26" t="s">
        <v>1021</v>
      </c>
    </row>
    <row r="280" spans="2:37" ht="25.5" x14ac:dyDescent="0.2">
      <c r="B280" s="29" t="str">
        <f>Calculations!A250</f>
        <v>44/24/010</v>
      </c>
      <c r="C280" s="20" t="str">
        <f>Calculations!B250</f>
        <v>Land west of Moat Farm</v>
      </c>
      <c r="D280" s="11" t="str">
        <f>Calculations!C250</f>
        <v>Residential</v>
      </c>
      <c r="E280" s="49">
        <f>Calculations!D250</f>
        <v>0.999616750752925</v>
      </c>
      <c r="F280" s="49">
        <f>Calculations!H250</f>
        <v>0.999616750752925</v>
      </c>
      <c r="G280" s="49">
        <f>Calculations!L250</f>
        <v>100</v>
      </c>
      <c r="H280" s="49">
        <f>Calculations!G250</f>
        <v>0</v>
      </c>
      <c r="I280" s="49">
        <f>Calculations!K250</f>
        <v>0</v>
      </c>
      <c r="J280" s="49">
        <f>Calculations!F250</f>
        <v>0</v>
      </c>
      <c r="K280" s="49">
        <f>Calculations!J250</f>
        <v>0</v>
      </c>
      <c r="L280" s="49">
        <f>Calculations!E250</f>
        <v>0</v>
      </c>
      <c r="M280" s="49">
        <f>Calculations!I250</f>
        <v>0</v>
      </c>
      <c r="N280" s="49">
        <f>Calculations!P250</f>
        <v>0.999616750752925</v>
      </c>
      <c r="O280" s="49">
        <f>Calculations!T250</f>
        <v>100</v>
      </c>
      <c r="P280" s="49">
        <f>Calculations!O250</f>
        <v>0</v>
      </c>
      <c r="Q280" s="49">
        <f>Calculations!S250</f>
        <v>0</v>
      </c>
      <c r="R280" s="49">
        <f>Calculations!N250</f>
        <v>0</v>
      </c>
      <c r="S280" s="49">
        <f>Calculations!R250</f>
        <v>0</v>
      </c>
      <c r="T280" s="49">
        <f>Calculations!M250</f>
        <v>0</v>
      </c>
      <c r="U280" s="49">
        <f>Calculations!Q250</f>
        <v>0</v>
      </c>
      <c r="V280" s="31">
        <f>Calculations!AA250</f>
        <v>0</v>
      </c>
      <c r="W280" s="31">
        <f>Calculations!AB250</f>
        <v>0</v>
      </c>
      <c r="X280" s="31">
        <f>Calculations!Y250</f>
        <v>0</v>
      </c>
      <c r="Y280" s="31">
        <f>Calculations!Z250</f>
        <v>0</v>
      </c>
      <c r="Z280" s="31">
        <f>Calculations!AC250</f>
        <v>0</v>
      </c>
      <c r="AA280" s="31">
        <f>Calculations!AD250</f>
        <v>0</v>
      </c>
      <c r="AB280" s="31">
        <f>Calculations!AF250</f>
        <v>0</v>
      </c>
      <c r="AC280" s="31">
        <f>Calculations!AG250</f>
        <v>0</v>
      </c>
      <c r="AD280" s="31" t="s">
        <v>72</v>
      </c>
      <c r="AE280" s="33" t="s">
        <v>58</v>
      </c>
      <c r="AF280" s="21" t="s">
        <v>52</v>
      </c>
      <c r="AG280" s="20" t="s">
        <v>117</v>
      </c>
      <c r="AH280" s="26" t="s">
        <v>165</v>
      </c>
      <c r="AI280" s="26" t="s">
        <v>119</v>
      </c>
      <c r="AJ280" s="26" t="s">
        <v>113</v>
      </c>
      <c r="AK280" s="60" t="s">
        <v>172</v>
      </c>
    </row>
    <row r="281" spans="2:37" ht="25.5" x14ac:dyDescent="0.2">
      <c r="B281" s="29" t="str">
        <f>Calculations!A251</f>
        <v>44/24/011</v>
      </c>
      <c r="C281" s="20" t="str">
        <f>Calculations!B251</f>
        <v>Land North of Burnham Green Road</v>
      </c>
      <c r="D281" s="11" t="str">
        <f>Calculations!C251</f>
        <v>Residential</v>
      </c>
      <c r="E281" s="49">
        <f>Calculations!D251</f>
        <v>4.5831578577382999</v>
      </c>
      <c r="F281" s="49">
        <f>Calculations!H251</f>
        <v>4.5831578577382999</v>
      </c>
      <c r="G281" s="49">
        <f>Calculations!L251</f>
        <v>100</v>
      </c>
      <c r="H281" s="49">
        <f>Calculations!G251</f>
        <v>0</v>
      </c>
      <c r="I281" s="49">
        <f>Calculations!K251</f>
        <v>0</v>
      </c>
      <c r="J281" s="49">
        <f>Calculations!F251</f>
        <v>0</v>
      </c>
      <c r="K281" s="49">
        <f>Calculations!J251</f>
        <v>0</v>
      </c>
      <c r="L281" s="49">
        <f>Calculations!E251</f>
        <v>0</v>
      </c>
      <c r="M281" s="49">
        <f>Calculations!I251</f>
        <v>0</v>
      </c>
      <c r="N281" s="49">
        <f>Calculations!P251</f>
        <v>4.5831578577382999</v>
      </c>
      <c r="O281" s="49">
        <f>Calculations!T251</f>
        <v>100</v>
      </c>
      <c r="P281" s="49">
        <f>Calculations!O251</f>
        <v>0</v>
      </c>
      <c r="Q281" s="49">
        <f>Calculations!S251</f>
        <v>0</v>
      </c>
      <c r="R281" s="49">
        <f>Calculations!N251</f>
        <v>0</v>
      </c>
      <c r="S281" s="49">
        <f>Calculations!R251</f>
        <v>0</v>
      </c>
      <c r="T281" s="49">
        <f>Calculations!M251</f>
        <v>0</v>
      </c>
      <c r="U281" s="49">
        <f>Calculations!Q251</f>
        <v>0</v>
      </c>
      <c r="V281" s="31">
        <f>Calculations!AA251</f>
        <v>0</v>
      </c>
      <c r="W281" s="31">
        <f>Calculations!AB251</f>
        <v>0</v>
      </c>
      <c r="X281" s="31">
        <f>Calculations!Y251</f>
        <v>0</v>
      </c>
      <c r="Y281" s="31">
        <f>Calculations!Z251</f>
        <v>0</v>
      </c>
      <c r="Z281" s="31">
        <f>Calculations!AC251</f>
        <v>0</v>
      </c>
      <c r="AA281" s="31">
        <f>Calculations!AD251</f>
        <v>0</v>
      </c>
      <c r="AB281" s="31">
        <f>Calculations!AF251</f>
        <v>0</v>
      </c>
      <c r="AC281" s="31">
        <f>Calculations!AG251</f>
        <v>0</v>
      </c>
      <c r="AD281" s="31" t="s">
        <v>72</v>
      </c>
      <c r="AE281" s="33" t="s">
        <v>78</v>
      </c>
      <c r="AF281" s="21" t="s">
        <v>52</v>
      </c>
      <c r="AG281" s="20" t="s">
        <v>117</v>
      </c>
      <c r="AH281" s="26" t="s">
        <v>165</v>
      </c>
      <c r="AI281" s="26" t="s">
        <v>119</v>
      </c>
      <c r="AJ281" s="26" t="s">
        <v>113</v>
      </c>
      <c r="AK281" s="72" t="s">
        <v>172</v>
      </c>
    </row>
    <row r="282" spans="2:37" ht="114.75" x14ac:dyDescent="0.2">
      <c r="B282" s="29" t="str">
        <f>Calculations!A252</f>
        <v>45/24/001</v>
      </c>
      <c r="C282" s="20" t="str">
        <f>Calculations!B252</f>
        <v>Land West of Ermine Street, Thundridge</v>
      </c>
      <c r="D282" s="11" t="str">
        <f>Calculations!C252</f>
        <v>Residential</v>
      </c>
      <c r="E282" s="49">
        <f>Calculations!D252</f>
        <v>3.2629520787581798</v>
      </c>
      <c r="F282" s="49">
        <f>Calculations!H252</f>
        <v>2.1693933296540289</v>
      </c>
      <c r="G282" s="49">
        <f>Calculations!L252</f>
        <v>66.485601911740616</v>
      </c>
      <c r="H282" s="49">
        <f>Calculations!G252</f>
        <v>0.89914901823846705</v>
      </c>
      <c r="I282" s="49">
        <f>Calculations!K252</f>
        <v>27.556304736803455</v>
      </c>
      <c r="J282" s="49">
        <f>Calculations!F252</f>
        <v>5.1123552069492803E-2</v>
      </c>
      <c r="K282" s="49">
        <f>Calculations!J252</f>
        <v>1.5667883203773405</v>
      </c>
      <c r="L282" s="49">
        <f>Calculations!E252</f>
        <v>0.14328617879619099</v>
      </c>
      <c r="M282" s="49">
        <f>Calculations!I252</f>
        <v>4.3913050310785779</v>
      </c>
      <c r="N282" s="49">
        <f>Calculations!P252</f>
        <v>3.0876915624022074</v>
      </c>
      <c r="O282" s="49">
        <f>Calculations!T252</f>
        <v>94.628774431076735</v>
      </c>
      <c r="P282" s="49">
        <f>Calculations!O252</f>
        <v>8.0827917570644003E-2</v>
      </c>
      <c r="Q282" s="49">
        <f>Calculations!S252</f>
        <v>2.4771408105204427</v>
      </c>
      <c r="R282" s="49">
        <f>Calculations!N252</f>
        <v>4.6416024895786501E-2</v>
      </c>
      <c r="S282" s="49">
        <f>Calculations!R252</f>
        <v>1.4225162912429776</v>
      </c>
      <c r="T282" s="49">
        <f>Calculations!M252</f>
        <v>4.8016573889541898E-2</v>
      </c>
      <c r="U282" s="49">
        <f>Calculations!Q252</f>
        <v>1.4715684671598406</v>
      </c>
      <c r="V282" s="31">
        <f>Calculations!AA252</f>
        <v>6.9000000000000006E-2</v>
      </c>
      <c r="W282" s="31">
        <f>Calculations!AB252</f>
        <v>2.114649505556335</v>
      </c>
      <c r="X282" s="31">
        <f>Calculations!Y252</f>
        <v>3.8912282767822001E-3</v>
      </c>
      <c r="Y282" s="31">
        <f>Calculations!Z252</f>
        <v>0.11925483987687403</v>
      </c>
      <c r="Z282" s="31">
        <f>Calculations!AC252</f>
        <v>3.8413262365077298E-2</v>
      </c>
      <c r="AA282" s="31">
        <f>Calculations!AD252</f>
        <v>1.1772548734364707</v>
      </c>
      <c r="AB282" s="31">
        <f>Calculations!AF252</f>
        <v>0</v>
      </c>
      <c r="AC282" s="31">
        <f>Calculations!AG252</f>
        <v>0</v>
      </c>
      <c r="AD282" s="31" t="s">
        <v>50</v>
      </c>
      <c r="AE282" s="33" t="s">
        <v>67</v>
      </c>
      <c r="AF282" s="21" t="s">
        <v>52</v>
      </c>
      <c r="AG282" s="20" t="s">
        <v>53</v>
      </c>
      <c r="AH282" s="26" t="s">
        <v>54</v>
      </c>
      <c r="AI282" s="26" t="s">
        <v>93</v>
      </c>
      <c r="AJ282" s="26" t="s">
        <v>267</v>
      </c>
      <c r="AK282" s="62" t="s">
        <v>179</v>
      </c>
    </row>
    <row r="283" spans="2:37" ht="38.25" x14ac:dyDescent="0.2">
      <c r="B283" s="29" t="str">
        <f>Calculations!A253</f>
        <v>45/24/002</v>
      </c>
      <c r="C283" s="20" t="str">
        <f>Calculations!B253</f>
        <v>Land off Poles Lane</v>
      </c>
      <c r="D283" s="11" t="str">
        <f>Calculations!C253</f>
        <v>Residential</v>
      </c>
      <c r="E283" s="49">
        <f>Calculations!D253</f>
        <v>3.67151534738161</v>
      </c>
      <c r="F283" s="49">
        <f>Calculations!H253</f>
        <v>3.67151534738161</v>
      </c>
      <c r="G283" s="49">
        <f>Calculations!L253</f>
        <v>100</v>
      </c>
      <c r="H283" s="49">
        <f>Calculations!G253</f>
        <v>0</v>
      </c>
      <c r="I283" s="49">
        <f>Calculations!K253</f>
        <v>0</v>
      </c>
      <c r="J283" s="49">
        <f>Calculations!F253</f>
        <v>0</v>
      </c>
      <c r="K283" s="49">
        <f>Calculations!J253</f>
        <v>0</v>
      </c>
      <c r="L283" s="49">
        <f>Calculations!E253</f>
        <v>0</v>
      </c>
      <c r="M283" s="49">
        <f>Calculations!I253</f>
        <v>0</v>
      </c>
      <c r="N283" s="49">
        <f>Calculations!P253</f>
        <v>3.67151534738161</v>
      </c>
      <c r="O283" s="49">
        <f>Calculations!T253</f>
        <v>100</v>
      </c>
      <c r="P283" s="49">
        <f>Calculations!O253</f>
        <v>0</v>
      </c>
      <c r="Q283" s="49">
        <f>Calculations!S253</f>
        <v>0</v>
      </c>
      <c r="R283" s="49">
        <f>Calculations!N253</f>
        <v>0</v>
      </c>
      <c r="S283" s="49">
        <f>Calculations!R253</f>
        <v>0</v>
      </c>
      <c r="T283" s="49">
        <f>Calculations!M253</f>
        <v>0</v>
      </c>
      <c r="U283" s="49">
        <f>Calculations!Q253</f>
        <v>0</v>
      </c>
      <c r="V283" s="31">
        <f>Calculations!AA253</f>
        <v>0</v>
      </c>
      <c r="W283" s="31">
        <f>Calculations!AB253</f>
        <v>0</v>
      </c>
      <c r="X283" s="31">
        <f>Calculations!Y253</f>
        <v>0</v>
      </c>
      <c r="Y283" s="31">
        <f>Calculations!Z253</f>
        <v>0</v>
      </c>
      <c r="Z283" s="31">
        <f>Calculations!AC253</f>
        <v>0</v>
      </c>
      <c r="AA283" s="31">
        <f>Calculations!AD253</f>
        <v>0</v>
      </c>
      <c r="AB283" s="31">
        <f>Calculations!AF253</f>
        <v>0</v>
      </c>
      <c r="AC283" s="31">
        <f>Calculations!AG253</f>
        <v>0</v>
      </c>
      <c r="AD283" s="31" t="s">
        <v>72</v>
      </c>
      <c r="AE283" s="33" t="s">
        <v>62</v>
      </c>
      <c r="AF283" s="21" t="s">
        <v>52</v>
      </c>
      <c r="AG283" s="20" t="s">
        <v>117</v>
      </c>
      <c r="AH283" s="26" t="s">
        <v>165</v>
      </c>
      <c r="AI283" s="26" t="s">
        <v>119</v>
      </c>
      <c r="AJ283" s="26" t="s">
        <v>113</v>
      </c>
      <c r="AK283" s="54" t="s">
        <v>172</v>
      </c>
    </row>
    <row r="284" spans="2:37" ht="38.25" x14ac:dyDescent="0.2">
      <c r="B284" s="29" t="str">
        <f>Calculations!A254</f>
        <v>45/24/003</v>
      </c>
      <c r="C284" s="20" t="str">
        <f>Calculations!B254</f>
        <v>Land at Poles Lane</v>
      </c>
      <c r="D284" s="11" t="str">
        <f>Calculations!C254</f>
        <v>Residential</v>
      </c>
      <c r="E284" s="49">
        <f>Calculations!D254</f>
        <v>3.8982227837051902</v>
      </c>
      <c r="F284" s="49">
        <f>Calculations!H254</f>
        <v>3.8982227837051902</v>
      </c>
      <c r="G284" s="49">
        <f>Calculations!L254</f>
        <v>100</v>
      </c>
      <c r="H284" s="49">
        <f>Calculations!G254</f>
        <v>0</v>
      </c>
      <c r="I284" s="49">
        <f>Calculations!K254</f>
        <v>0</v>
      </c>
      <c r="J284" s="49">
        <f>Calculations!F254</f>
        <v>0</v>
      </c>
      <c r="K284" s="49">
        <f>Calculations!J254</f>
        <v>0</v>
      </c>
      <c r="L284" s="49">
        <f>Calculations!E254</f>
        <v>0</v>
      </c>
      <c r="M284" s="49">
        <f>Calculations!I254</f>
        <v>0</v>
      </c>
      <c r="N284" s="49">
        <f>Calculations!P254</f>
        <v>3.8982227837051902</v>
      </c>
      <c r="O284" s="49">
        <f>Calculations!T254</f>
        <v>100</v>
      </c>
      <c r="P284" s="49">
        <f>Calculations!O254</f>
        <v>0</v>
      </c>
      <c r="Q284" s="49">
        <f>Calculations!S254</f>
        <v>0</v>
      </c>
      <c r="R284" s="49">
        <f>Calculations!N254</f>
        <v>0</v>
      </c>
      <c r="S284" s="49">
        <f>Calculations!R254</f>
        <v>0</v>
      </c>
      <c r="T284" s="49">
        <f>Calculations!M254</f>
        <v>0</v>
      </c>
      <c r="U284" s="49">
        <f>Calculations!Q254</f>
        <v>0</v>
      </c>
      <c r="V284" s="31">
        <f>Calculations!AA254</f>
        <v>0</v>
      </c>
      <c r="W284" s="31">
        <f>Calculations!AB254</f>
        <v>0</v>
      </c>
      <c r="X284" s="31">
        <f>Calculations!Y254</f>
        <v>0</v>
      </c>
      <c r="Y284" s="31">
        <f>Calculations!Z254</f>
        <v>0</v>
      </c>
      <c r="Z284" s="31">
        <f>Calculations!AC254</f>
        <v>0</v>
      </c>
      <c r="AA284" s="31">
        <f>Calculations!AD254</f>
        <v>0</v>
      </c>
      <c r="AB284" s="31">
        <f>Calculations!AF254</f>
        <v>0</v>
      </c>
      <c r="AC284" s="31">
        <f>Calculations!AG254</f>
        <v>0</v>
      </c>
      <c r="AD284" s="31" t="s">
        <v>72</v>
      </c>
      <c r="AE284" s="33" t="s">
        <v>62</v>
      </c>
      <c r="AF284" s="21" t="s">
        <v>52</v>
      </c>
      <c r="AG284" s="20" t="s">
        <v>117</v>
      </c>
      <c r="AH284" s="26" t="s">
        <v>165</v>
      </c>
      <c r="AI284" s="26" t="s">
        <v>119</v>
      </c>
      <c r="AJ284" s="26" t="s">
        <v>50</v>
      </c>
      <c r="AK284" s="20" t="s">
        <v>268</v>
      </c>
    </row>
    <row r="285" spans="2:37" ht="38.25" x14ac:dyDescent="0.2">
      <c r="B285" s="29" t="str">
        <f>Calculations!A255</f>
        <v>45/24/004</v>
      </c>
      <c r="C285" s="20" t="str">
        <f>Calculations!B255</f>
        <v>Land North of Poles Lane</v>
      </c>
      <c r="D285" s="11" t="str">
        <f>Calculations!C255</f>
        <v>Residential</v>
      </c>
      <c r="E285" s="49">
        <f>Calculations!D255</f>
        <v>3.8647828314282</v>
      </c>
      <c r="F285" s="49">
        <f>Calculations!H255</f>
        <v>3.8647828314282</v>
      </c>
      <c r="G285" s="49">
        <f>Calculations!L255</f>
        <v>100</v>
      </c>
      <c r="H285" s="49">
        <f>Calculations!G255</f>
        <v>0</v>
      </c>
      <c r="I285" s="49">
        <f>Calculations!K255</f>
        <v>0</v>
      </c>
      <c r="J285" s="49">
        <f>Calculations!F255</f>
        <v>0</v>
      </c>
      <c r="K285" s="49">
        <f>Calculations!J255</f>
        <v>0</v>
      </c>
      <c r="L285" s="49">
        <f>Calculations!E255</f>
        <v>0</v>
      </c>
      <c r="M285" s="49">
        <f>Calculations!I255</f>
        <v>0</v>
      </c>
      <c r="N285" s="49">
        <f>Calculations!P255</f>
        <v>3.8647828314282</v>
      </c>
      <c r="O285" s="49">
        <f>Calculations!T255</f>
        <v>100</v>
      </c>
      <c r="P285" s="49">
        <f>Calculations!O255</f>
        <v>0</v>
      </c>
      <c r="Q285" s="49">
        <f>Calculations!S255</f>
        <v>0</v>
      </c>
      <c r="R285" s="49">
        <f>Calculations!N255</f>
        <v>0</v>
      </c>
      <c r="S285" s="49">
        <f>Calculations!R255</f>
        <v>0</v>
      </c>
      <c r="T285" s="49">
        <f>Calculations!M255</f>
        <v>0</v>
      </c>
      <c r="U285" s="49">
        <f>Calculations!Q255</f>
        <v>0</v>
      </c>
      <c r="V285" s="31">
        <f>Calculations!AA255</f>
        <v>0</v>
      </c>
      <c r="W285" s="31">
        <f>Calculations!AB255</f>
        <v>0</v>
      </c>
      <c r="X285" s="31">
        <f>Calculations!Y255</f>
        <v>0</v>
      </c>
      <c r="Y285" s="31">
        <f>Calculations!Z255</f>
        <v>0</v>
      </c>
      <c r="Z285" s="31">
        <f>Calculations!AC255</f>
        <v>0</v>
      </c>
      <c r="AA285" s="31">
        <f>Calculations!AD255</f>
        <v>0</v>
      </c>
      <c r="AB285" s="31">
        <f>Calculations!AF255</f>
        <v>0</v>
      </c>
      <c r="AC285" s="31">
        <f>Calculations!AG255</f>
        <v>0</v>
      </c>
      <c r="AD285" s="31" t="s">
        <v>72</v>
      </c>
      <c r="AE285" s="33" t="s">
        <v>62</v>
      </c>
      <c r="AF285" s="21" t="s">
        <v>52</v>
      </c>
      <c r="AG285" s="20" t="s">
        <v>117</v>
      </c>
      <c r="AH285" s="26" t="s">
        <v>165</v>
      </c>
      <c r="AI285" s="26" t="s">
        <v>119</v>
      </c>
      <c r="AJ285" s="26" t="s">
        <v>50</v>
      </c>
      <c r="AK285" s="20" t="s">
        <v>268</v>
      </c>
    </row>
    <row r="286" spans="2:37" ht="76.5" x14ac:dyDescent="0.2">
      <c r="B286" s="29" t="str">
        <f>Calculations!A256</f>
        <v>46/24/001</v>
      </c>
      <c r="C286" s="20" t="str">
        <f>Calculations!B256</f>
        <v>Burrs Green Farm</v>
      </c>
      <c r="D286" s="11" t="str">
        <f>Calculations!C256</f>
        <v>Employment</v>
      </c>
      <c r="E286" s="49">
        <f>Calculations!D256</f>
        <v>0.52505127634412996</v>
      </c>
      <c r="F286" s="49">
        <f>Calculations!H256</f>
        <v>0.52505127634412996</v>
      </c>
      <c r="G286" s="49">
        <f>Calculations!L256</f>
        <v>100</v>
      </c>
      <c r="H286" s="49">
        <f>Calculations!G256</f>
        <v>0</v>
      </c>
      <c r="I286" s="49">
        <f>Calculations!K256</f>
        <v>0</v>
      </c>
      <c r="J286" s="49">
        <f>Calculations!F256</f>
        <v>0</v>
      </c>
      <c r="K286" s="49">
        <f>Calculations!J256</f>
        <v>0</v>
      </c>
      <c r="L286" s="49">
        <f>Calculations!E256</f>
        <v>0</v>
      </c>
      <c r="M286" s="49">
        <f>Calculations!I256</f>
        <v>0</v>
      </c>
      <c r="N286" s="49">
        <f>Calculations!P256</f>
        <v>0.47599124750160771</v>
      </c>
      <c r="O286" s="49">
        <f>Calculations!T256</f>
        <v>90.656145208498216</v>
      </c>
      <c r="P286" s="49">
        <f>Calculations!O256</f>
        <v>4.00465730527765E-2</v>
      </c>
      <c r="Q286" s="49">
        <f>Calculations!S256</f>
        <v>7.6271737365569443</v>
      </c>
      <c r="R286" s="49">
        <f>Calculations!N256</f>
        <v>4.8440374682642796E-3</v>
      </c>
      <c r="S286" s="49">
        <f>Calculations!R256</f>
        <v>0.92258369544261298</v>
      </c>
      <c r="T286" s="49">
        <f>Calculations!M256</f>
        <v>4.1694183214814901E-3</v>
      </c>
      <c r="U286" s="49">
        <f>Calculations!Q256</f>
        <v>0.79409735950222959</v>
      </c>
      <c r="V286" s="31">
        <f>Calculations!AA256</f>
        <v>0</v>
      </c>
      <c r="W286" s="31">
        <f>Calculations!AB256</f>
        <v>0</v>
      </c>
      <c r="X286" s="31">
        <f>Calculations!Y256</f>
        <v>0</v>
      </c>
      <c r="Y286" s="31">
        <f>Calculations!Z256</f>
        <v>0</v>
      </c>
      <c r="Z286" s="31">
        <f>Calculations!AC256</f>
        <v>2.2407881624385399E-2</v>
      </c>
      <c r="AA286" s="31">
        <f>Calculations!AD256</f>
        <v>4.2677511005037134</v>
      </c>
      <c r="AB286" s="31">
        <f>Calculations!AF256</f>
        <v>0</v>
      </c>
      <c r="AC286" s="31">
        <f>Calculations!AG256</f>
        <v>0</v>
      </c>
      <c r="AD286" s="31" t="s">
        <v>72</v>
      </c>
      <c r="AE286" s="33" t="s">
        <v>58</v>
      </c>
      <c r="AF286" s="21" t="s">
        <v>79</v>
      </c>
      <c r="AG286" s="20" t="s">
        <v>63</v>
      </c>
      <c r="AH286" s="26" t="s">
        <v>73</v>
      </c>
      <c r="AI286" s="26" t="s">
        <v>74</v>
      </c>
      <c r="AJ286" s="26" t="s">
        <v>1023</v>
      </c>
      <c r="AK286" s="26" t="s">
        <v>1024</v>
      </c>
    </row>
    <row r="287" spans="2:37" ht="38.25" x14ac:dyDescent="0.2">
      <c r="B287" s="29" t="str">
        <f>Calculations!A257</f>
        <v>46/24/002</v>
      </c>
      <c r="C287" s="20" t="str">
        <f>Calculations!B257</f>
        <v>Land West of A602, Tonwell</v>
      </c>
      <c r="D287" s="11" t="str">
        <f>Calculations!C257</f>
        <v>Employment</v>
      </c>
      <c r="E287" s="49">
        <f>Calculations!D257</f>
        <v>3.7440476855727001</v>
      </c>
      <c r="F287" s="49">
        <f>Calculations!H257</f>
        <v>3.7440476855727001</v>
      </c>
      <c r="G287" s="49">
        <f>Calculations!L257</f>
        <v>100</v>
      </c>
      <c r="H287" s="49">
        <f>Calculations!G257</f>
        <v>0</v>
      </c>
      <c r="I287" s="49">
        <f>Calculations!K257</f>
        <v>0</v>
      </c>
      <c r="J287" s="49">
        <f>Calculations!F257</f>
        <v>0</v>
      </c>
      <c r="K287" s="49">
        <f>Calculations!J257</f>
        <v>0</v>
      </c>
      <c r="L287" s="49">
        <f>Calculations!E257</f>
        <v>0</v>
      </c>
      <c r="M287" s="49">
        <f>Calculations!I257</f>
        <v>0</v>
      </c>
      <c r="N287" s="49">
        <f>Calculations!P257</f>
        <v>3.7440476855727001</v>
      </c>
      <c r="O287" s="49">
        <f>Calculations!T257</f>
        <v>100</v>
      </c>
      <c r="P287" s="49">
        <f>Calculations!O257</f>
        <v>0</v>
      </c>
      <c r="Q287" s="49">
        <f>Calculations!S257</f>
        <v>0</v>
      </c>
      <c r="R287" s="49">
        <f>Calculations!N257</f>
        <v>0</v>
      </c>
      <c r="S287" s="49">
        <f>Calculations!R257</f>
        <v>0</v>
      </c>
      <c r="T287" s="49">
        <f>Calculations!M257</f>
        <v>0</v>
      </c>
      <c r="U287" s="49">
        <f>Calculations!Q257</f>
        <v>0</v>
      </c>
      <c r="V287" s="31">
        <f>Calculations!AA257</f>
        <v>0</v>
      </c>
      <c r="W287" s="31">
        <f>Calculations!AB257</f>
        <v>0</v>
      </c>
      <c r="X287" s="31">
        <f>Calculations!Y257</f>
        <v>0</v>
      </c>
      <c r="Y287" s="31">
        <f>Calculations!Z257</f>
        <v>0</v>
      </c>
      <c r="Z287" s="31">
        <f>Calculations!AC257</f>
        <v>0</v>
      </c>
      <c r="AA287" s="31">
        <f>Calculations!AD257</f>
        <v>0</v>
      </c>
      <c r="AB287" s="31">
        <f>Calculations!AF257</f>
        <v>0</v>
      </c>
      <c r="AC287" s="31">
        <f>Calculations!AG257</f>
        <v>0</v>
      </c>
      <c r="AD287" s="31" t="s">
        <v>77</v>
      </c>
      <c r="AE287" s="33" t="s">
        <v>62</v>
      </c>
      <c r="AF287" s="21" t="s">
        <v>79</v>
      </c>
      <c r="AG287" s="20" t="s">
        <v>117</v>
      </c>
      <c r="AH287" s="26" t="s">
        <v>165</v>
      </c>
      <c r="AI287" s="26" t="s">
        <v>119</v>
      </c>
      <c r="AJ287" s="26" t="s">
        <v>1031</v>
      </c>
      <c r="AK287" s="26" t="s">
        <v>76</v>
      </c>
    </row>
    <row r="288" spans="2:37" ht="76.5" x14ac:dyDescent="0.2">
      <c r="B288" s="29" t="str">
        <f>Calculations!A258</f>
        <v>46/24/003</v>
      </c>
      <c r="C288" s="20" t="str">
        <f>Calculations!B258</f>
        <v>Land west of Ware Road, Tonwell</v>
      </c>
      <c r="D288" s="11" t="str">
        <f>Calculations!C258</f>
        <v>Residential</v>
      </c>
      <c r="E288" s="49">
        <f>Calculations!D258</f>
        <v>0.79212361454349001</v>
      </c>
      <c r="F288" s="49">
        <f>Calculations!H258</f>
        <v>0.79212361454349001</v>
      </c>
      <c r="G288" s="49">
        <f>Calculations!L258</f>
        <v>100</v>
      </c>
      <c r="H288" s="49">
        <f>Calculations!G258</f>
        <v>0</v>
      </c>
      <c r="I288" s="49">
        <f>Calculations!K258</f>
        <v>0</v>
      </c>
      <c r="J288" s="49">
        <f>Calculations!F258</f>
        <v>0</v>
      </c>
      <c r="K288" s="49">
        <f>Calculations!J258</f>
        <v>0</v>
      </c>
      <c r="L288" s="49">
        <f>Calculations!E258</f>
        <v>0</v>
      </c>
      <c r="M288" s="49">
        <f>Calculations!I258</f>
        <v>0</v>
      </c>
      <c r="N288" s="49">
        <f>Calculations!P258</f>
        <v>0.21016818576690399</v>
      </c>
      <c r="O288" s="49">
        <f>Calculations!T258</f>
        <v>26.532245966183744</v>
      </c>
      <c r="P288" s="49">
        <f>Calculations!O258</f>
        <v>0.207450220123503</v>
      </c>
      <c r="Q288" s="49">
        <f>Calculations!S258</f>
        <v>26.189122040384945</v>
      </c>
      <c r="R288" s="49">
        <f>Calculations!N258</f>
        <v>9.0935173383194998E-2</v>
      </c>
      <c r="S288" s="49">
        <f>Calculations!R258</f>
        <v>11.479922036613186</v>
      </c>
      <c r="T288" s="49">
        <f>Calculations!M258</f>
        <v>0.283570035269888</v>
      </c>
      <c r="U288" s="49">
        <f>Calculations!Q258</f>
        <v>35.798709956818122</v>
      </c>
      <c r="V288" s="31">
        <f>Calculations!AA258</f>
        <v>0</v>
      </c>
      <c r="W288" s="31">
        <f>Calculations!AB258</f>
        <v>0</v>
      </c>
      <c r="X288" s="31">
        <f>Calculations!Y258</f>
        <v>0</v>
      </c>
      <c r="Y288" s="31">
        <f>Calculations!Z258</f>
        <v>0</v>
      </c>
      <c r="Z288" s="31">
        <f>Calculations!AC258</f>
        <v>0.18678577536622901</v>
      </c>
      <c r="AA288" s="31">
        <f>Calculations!AD258</f>
        <v>23.580382144506046</v>
      </c>
      <c r="AB288" s="31">
        <f>Calculations!AF258</f>
        <v>0</v>
      </c>
      <c r="AC288" s="31">
        <f>Calculations!AG258</f>
        <v>0</v>
      </c>
      <c r="AD288" s="31" t="s">
        <v>72</v>
      </c>
      <c r="AE288" s="33" t="s">
        <v>78</v>
      </c>
      <c r="AF288" s="21" t="s">
        <v>52</v>
      </c>
      <c r="AG288" s="20" t="s">
        <v>63</v>
      </c>
      <c r="AH288" s="26" t="s">
        <v>73</v>
      </c>
      <c r="AI288" s="26" t="s">
        <v>74</v>
      </c>
      <c r="AJ288" s="26" t="s">
        <v>1038</v>
      </c>
      <c r="AK288" s="26" t="s">
        <v>986</v>
      </c>
    </row>
    <row r="289" spans="2:37" ht="38.25" x14ac:dyDescent="0.2">
      <c r="B289" s="29" t="str">
        <f>Calculations!A259</f>
        <v>46/24/004</v>
      </c>
      <c r="C289" s="20" t="str">
        <f>Calculations!B259</f>
        <v>Land east of Tonwell</v>
      </c>
      <c r="D289" s="11" t="str">
        <f>Calculations!C259</f>
        <v>Residential</v>
      </c>
      <c r="E289" s="49">
        <f>Calculations!D259</f>
        <v>5.5250852142075999</v>
      </c>
      <c r="F289" s="49">
        <f>Calculations!H259</f>
        <v>5.5250852142075999</v>
      </c>
      <c r="G289" s="49">
        <f>Calculations!L259</f>
        <v>100</v>
      </c>
      <c r="H289" s="49">
        <f>Calculations!G259</f>
        <v>0</v>
      </c>
      <c r="I289" s="49">
        <f>Calculations!K259</f>
        <v>0</v>
      </c>
      <c r="J289" s="49">
        <f>Calculations!F259</f>
        <v>0</v>
      </c>
      <c r="K289" s="49">
        <f>Calculations!J259</f>
        <v>0</v>
      </c>
      <c r="L289" s="49">
        <f>Calculations!E259</f>
        <v>0</v>
      </c>
      <c r="M289" s="49">
        <f>Calculations!I259</f>
        <v>0</v>
      </c>
      <c r="N289" s="49">
        <f>Calculations!P259</f>
        <v>5.5080287760395601</v>
      </c>
      <c r="O289" s="49">
        <f>Calculations!T259</f>
        <v>99.691290948342669</v>
      </c>
      <c r="P289" s="49">
        <f>Calculations!O259</f>
        <v>1.70564381680396E-2</v>
      </c>
      <c r="Q289" s="49">
        <f>Calculations!S259</f>
        <v>0.30870905165732926</v>
      </c>
      <c r="R289" s="49">
        <f>Calculations!N259</f>
        <v>0</v>
      </c>
      <c r="S289" s="49">
        <f>Calculations!R259</f>
        <v>0</v>
      </c>
      <c r="T289" s="49">
        <f>Calculations!M259</f>
        <v>0</v>
      </c>
      <c r="U289" s="49">
        <f>Calculations!Q259</f>
        <v>0</v>
      </c>
      <c r="V289" s="31">
        <f>Calculations!AA259</f>
        <v>0</v>
      </c>
      <c r="W289" s="31">
        <f>Calculations!AB259</f>
        <v>0</v>
      </c>
      <c r="X289" s="31">
        <f>Calculations!Y259</f>
        <v>0</v>
      </c>
      <c r="Y289" s="31">
        <f>Calculations!Z259</f>
        <v>0</v>
      </c>
      <c r="Z289" s="31">
        <f>Calculations!AC259</f>
        <v>0</v>
      </c>
      <c r="AA289" s="31">
        <f>Calculations!AD259</f>
        <v>0</v>
      </c>
      <c r="AB289" s="31">
        <f>Calculations!AF259</f>
        <v>0</v>
      </c>
      <c r="AC289" s="31">
        <f>Calculations!AG259</f>
        <v>0</v>
      </c>
      <c r="AD289" s="31" t="s">
        <v>72</v>
      </c>
      <c r="AE289" s="33" t="s">
        <v>58</v>
      </c>
      <c r="AF289" s="21" t="s">
        <v>52</v>
      </c>
      <c r="AG289" s="20" t="s">
        <v>63</v>
      </c>
      <c r="AH289" s="26" t="s">
        <v>149</v>
      </c>
      <c r="AI289" s="26" t="s">
        <v>97</v>
      </c>
      <c r="AJ289" s="26" t="s">
        <v>1025</v>
      </c>
      <c r="AK289" s="26" t="s">
        <v>1017</v>
      </c>
    </row>
    <row r="290" spans="2:37" ht="38.25" x14ac:dyDescent="0.2">
      <c r="B290" s="29" t="str">
        <f>Calculations!A260</f>
        <v>46/24/005</v>
      </c>
      <c r="C290" s="20" t="str">
        <f>Calculations!B260</f>
        <v>Land south of Ware Road, Tonwell</v>
      </c>
      <c r="D290" s="11" t="str">
        <f>Calculations!C260</f>
        <v>Residential</v>
      </c>
      <c r="E290" s="49">
        <f>Calculations!D260</f>
        <v>0.61524503803726605</v>
      </c>
      <c r="F290" s="49">
        <f>Calculations!H260</f>
        <v>0.61524503803726605</v>
      </c>
      <c r="G290" s="49">
        <f>Calculations!L260</f>
        <v>100</v>
      </c>
      <c r="H290" s="49">
        <f>Calculations!G260</f>
        <v>0</v>
      </c>
      <c r="I290" s="49">
        <f>Calculations!K260</f>
        <v>0</v>
      </c>
      <c r="J290" s="49">
        <f>Calculations!F260</f>
        <v>0</v>
      </c>
      <c r="K290" s="49">
        <f>Calculations!J260</f>
        <v>0</v>
      </c>
      <c r="L290" s="49">
        <f>Calculations!E260</f>
        <v>0</v>
      </c>
      <c r="M290" s="49">
        <f>Calculations!I260</f>
        <v>0</v>
      </c>
      <c r="N290" s="49">
        <f>Calculations!P260</f>
        <v>0.60204027042200536</v>
      </c>
      <c r="O290" s="49">
        <f>Calculations!T260</f>
        <v>97.85373846209535</v>
      </c>
      <c r="P290" s="49">
        <f>Calculations!O260</f>
        <v>1.3204767615260699E-2</v>
      </c>
      <c r="Q290" s="49">
        <f>Calculations!S260</f>
        <v>2.1462615379046537</v>
      </c>
      <c r="R290" s="49">
        <f>Calculations!N260</f>
        <v>0</v>
      </c>
      <c r="S290" s="49">
        <f>Calculations!R260</f>
        <v>0</v>
      </c>
      <c r="T290" s="49">
        <f>Calculations!M260</f>
        <v>0</v>
      </c>
      <c r="U290" s="49">
        <f>Calculations!Q260</f>
        <v>0</v>
      </c>
      <c r="V290" s="31">
        <f>Calculations!AA260</f>
        <v>0</v>
      </c>
      <c r="W290" s="31">
        <f>Calculations!AB260</f>
        <v>0</v>
      </c>
      <c r="X290" s="31">
        <f>Calculations!Y260</f>
        <v>0</v>
      </c>
      <c r="Y290" s="31">
        <f>Calculations!Z260</f>
        <v>0</v>
      </c>
      <c r="Z290" s="31">
        <f>Calculations!AC260</f>
        <v>1.0803900683386001E-2</v>
      </c>
      <c r="AA290" s="31">
        <f>Calculations!AD260</f>
        <v>1.756032152303453</v>
      </c>
      <c r="AB290" s="31">
        <f>Calculations!AF260</f>
        <v>0</v>
      </c>
      <c r="AC290" s="31">
        <f>Calculations!AG260</f>
        <v>0</v>
      </c>
      <c r="AD290" s="31" t="s">
        <v>72</v>
      </c>
      <c r="AE290" s="33" t="s">
        <v>58</v>
      </c>
      <c r="AF290" s="21" t="s">
        <v>52</v>
      </c>
      <c r="AG290" s="20" t="s">
        <v>63</v>
      </c>
      <c r="AH290" s="26" t="s">
        <v>96</v>
      </c>
      <c r="AI290" s="26" t="s">
        <v>97</v>
      </c>
      <c r="AJ290" s="26" t="s">
        <v>269</v>
      </c>
      <c r="AK290" s="26" t="s">
        <v>1017</v>
      </c>
    </row>
    <row r="291" spans="2:37" ht="76.5" x14ac:dyDescent="0.2">
      <c r="B291" s="29" t="str">
        <f>Calculations!A261</f>
        <v>46/24/006</v>
      </c>
      <c r="C291" s="20" t="str">
        <f>Calculations!B261</f>
        <v>Land north of Tonwell</v>
      </c>
      <c r="D291" s="56" t="str">
        <f>Calculations!C261</f>
        <v>Residential</v>
      </c>
      <c r="E291" s="49">
        <f>Calculations!D261</f>
        <v>5.99650050614951</v>
      </c>
      <c r="F291" s="49">
        <f>Calculations!H261</f>
        <v>5.99650050614951</v>
      </c>
      <c r="G291" s="49">
        <f>Calculations!L261</f>
        <v>100</v>
      </c>
      <c r="H291" s="49">
        <f>Calculations!G261</f>
        <v>0</v>
      </c>
      <c r="I291" s="49">
        <f>Calculations!K261</f>
        <v>0</v>
      </c>
      <c r="J291" s="49">
        <f>Calculations!F261</f>
        <v>0</v>
      </c>
      <c r="K291" s="49">
        <f>Calculations!J261</f>
        <v>0</v>
      </c>
      <c r="L291" s="49">
        <f>Calculations!E261</f>
        <v>0</v>
      </c>
      <c r="M291" s="49">
        <f>Calculations!I261</f>
        <v>0</v>
      </c>
      <c r="N291" s="49">
        <f>Calculations!P261</f>
        <v>5.6977455916924384</v>
      </c>
      <c r="O291" s="49">
        <f>Calculations!T261</f>
        <v>95.017845589261711</v>
      </c>
      <c r="P291" s="49">
        <f>Calculations!O261</f>
        <v>0.189425945194339</v>
      </c>
      <c r="Q291" s="49">
        <f>Calculations!S261</f>
        <v>3.1589415359855231</v>
      </c>
      <c r="R291" s="49">
        <f>Calculations!N261</f>
        <v>2.6334579678244301E-2</v>
      </c>
      <c r="S291" s="49">
        <f>Calculations!R261</f>
        <v>0.43916580430932606</v>
      </c>
      <c r="T291" s="49">
        <f>Calculations!M261</f>
        <v>8.2994389584488001E-2</v>
      </c>
      <c r="U291" s="49">
        <f>Calculations!Q261</f>
        <v>1.3840470704434342</v>
      </c>
      <c r="V291" s="31">
        <f>Calculations!AA261</f>
        <v>0</v>
      </c>
      <c r="W291" s="31">
        <f>Calculations!AB261</f>
        <v>0</v>
      </c>
      <c r="X291" s="31">
        <f>Calculations!Y261</f>
        <v>0</v>
      </c>
      <c r="Y291" s="31">
        <f>Calculations!Z261</f>
        <v>0</v>
      </c>
      <c r="Z291" s="31">
        <f>Calculations!AC261</f>
        <v>9.5855236821106499E-2</v>
      </c>
      <c r="AA291" s="31">
        <f>Calculations!AD261</f>
        <v>1.5985196152790344</v>
      </c>
      <c r="AB291" s="31">
        <f>Calculations!AF261</f>
        <v>0</v>
      </c>
      <c r="AC291" s="31">
        <f>Calculations!AG261</f>
        <v>0</v>
      </c>
      <c r="AD291" s="31" t="s">
        <v>72</v>
      </c>
      <c r="AE291" s="33" t="s">
        <v>78</v>
      </c>
      <c r="AF291" s="21" t="s">
        <v>52</v>
      </c>
      <c r="AG291" s="20" t="s">
        <v>63</v>
      </c>
      <c r="AH291" s="26" t="s">
        <v>73</v>
      </c>
      <c r="AI291" s="26" t="s">
        <v>74</v>
      </c>
      <c r="AJ291" s="26" t="s">
        <v>1026</v>
      </c>
      <c r="AK291" s="26" t="s">
        <v>1027</v>
      </c>
    </row>
    <row r="292" spans="2:37" ht="51" x14ac:dyDescent="0.2">
      <c r="B292" s="29" t="str">
        <f>Calculations!A262</f>
        <v>46/24/007</v>
      </c>
      <c r="C292" s="20" t="str">
        <f>Calculations!B262</f>
        <v>Land at Tonwell within title number HD474610</v>
      </c>
      <c r="D292" s="11" t="str">
        <f>Calculations!C262</f>
        <v>Residential</v>
      </c>
      <c r="E292" s="49">
        <f>Calculations!D262</f>
        <v>0.40435777722764699</v>
      </c>
      <c r="F292" s="49">
        <f>Calculations!H262</f>
        <v>0.40435777722764699</v>
      </c>
      <c r="G292" s="49">
        <f>Calculations!L262</f>
        <v>100</v>
      </c>
      <c r="H292" s="49">
        <f>Calculations!G262</f>
        <v>0</v>
      </c>
      <c r="I292" s="49">
        <f>Calculations!K262</f>
        <v>0</v>
      </c>
      <c r="J292" s="49">
        <f>Calculations!F262</f>
        <v>0</v>
      </c>
      <c r="K292" s="49">
        <f>Calculations!J262</f>
        <v>0</v>
      </c>
      <c r="L292" s="49">
        <f>Calculations!E262</f>
        <v>0</v>
      </c>
      <c r="M292" s="49">
        <f>Calculations!I262</f>
        <v>0</v>
      </c>
      <c r="N292" s="49">
        <f>Calculations!P262</f>
        <v>0.39823400959735672</v>
      </c>
      <c r="O292" s="49">
        <f>Calculations!T262</f>
        <v>98.485557104335669</v>
      </c>
      <c r="P292" s="49">
        <f>Calculations!O262</f>
        <v>6.1237676302902397E-3</v>
      </c>
      <c r="Q292" s="49">
        <f>Calculations!S262</f>
        <v>1.5144428956643157</v>
      </c>
      <c r="R292" s="49">
        <f>Calculations!N262</f>
        <v>0</v>
      </c>
      <c r="S292" s="49">
        <f>Calculations!R262</f>
        <v>0</v>
      </c>
      <c r="T292" s="49">
        <f>Calculations!M262</f>
        <v>0</v>
      </c>
      <c r="U292" s="49">
        <f>Calculations!Q262</f>
        <v>0</v>
      </c>
      <c r="V292" s="31">
        <f>Calculations!AA262</f>
        <v>0</v>
      </c>
      <c r="W292" s="31">
        <f>Calculations!AB262</f>
        <v>0</v>
      </c>
      <c r="X292" s="31">
        <f>Calculations!Y262</f>
        <v>0</v>
      </c>
      <c r="Y292" s="31">
        <f>Calculations!Z262</f>
        <v>0</v>
      </c>
      <c r="Z292" s="31">
        <f>Calculations!AC262</f>
        <v>3.17217723184439E-3</v>
      </c>
      <c r="AA292" s="31">
        <f>Calculations!AD262</f>
        <v>0.78449764305102121</v>
      </c>
      <c r="AB292" s="31">
        <f>Calculations!AF262</f>
        <v>0</v>
      </c>
      <c r="AC292" s="31">
        <f>Calculations!AG262</f>
        <v>0</v>
      </c>
      <c r="AD292" s="31" t="s">
        <v>72</v>
      </c>
      <c r="AE292" s="33" t="s">
        <v>58</v>
      </c>
      <c r="AF292" s="21" t="s">
        <v>52</v>
      </c>
      <c r="AG292" s="20" t="s">
        <v>63</v>
      </c>
      <c r="AH292" s="26" t="s">
        <v>96</v>
      </c>
      <c r="AI292" s="26" t="s">
        <v>97</v>
      </c>
      <c r="AJ292" s="26" t="s">
        <v>1028</v>
      </c>
      <c r="AK292" s="26" t="s">
        <v>1017</v>
      </c>
    </row>
    <row r="293" spans="2:37" ht="76.5" x14ac:dyDescent="0.2">
      <c r="B293" s="29" t="str">
        <f>Calculations!A263</f>
        <v>47/24/001</v>
      </c>
      <c r="C293" s="20" t="str">
        <f>Calculations!B263</f>
        <v>Land to South of Stevenage Road</v>
      </c>
      <c r="D293" s="11" t="str">
        <f>Calculations!C263</f>
        <v>Residential</v>
      </c>
      <c r="E293" s="49">
        <f>Calculations!D263</f>
        <v>2.9256796310805302</v>
      </c>
      <c r="F293" s="49">
        <f>Calculations!H263</f>
        <v>2.9256796310805302</v>
      </c>
      <c r="G293" s="49">
        <f>Calculations!L263</f>
        <v>100</v>
      </c>
      <c r="H293" s="49">
        <f>Calculations!G263</f>
        <v>0</v>
      </c>
      <c r="I293" s="49">
        <f>Calculations!K263</f>
        <v>0</v>
      </c>
      <c r="J293" s="49">
        <f>Calculations!F263</f>
        <v>0</v>
      </c>
      <c r="K293" s="49">
        <f>Calculations!J263</f>
        <v>0</v>
      </c>
      <c r="L293" s="49">
        <f>Calculations!E263</f>
        <v>0</v>
      </c>
      <c r="M293" s="49">
        <f>Calculations!I263</f>
        <v>0</v>
      </c>
      <c r="N293" s="49">
        <f>Calculations!P263</f>
        <v>2.5131709575653942</v>
      </c>
      <c r="O293" s="49">
        <f>Calculations!T263</f>
        <v>85.900415440812097</v>
      </c>
      <c r="P293" s="49">
        <f>Calculations!O263</f>
        <v>0.32024584414139601</v>
      </c>
      <c r="Q293" s="49">
        <f>Calculations!S263</f>
        <v>10.946032529991017</v>
      </c>
      <c r="R293" s="49">
        <f>Calculations!N263</f>
        <v>2.3986388043593598E-2</v>
      </c>
      <c r="S293" s="49">
        <f>Calculations!R263</f>
        <v>0.81985695866279107</v>
      </c>
      <c r="T293" s="49">
        <f>Calculations!M263</f>
        <v>6.8276441330146195E-2</v>
      </c>
      <c r="U293" s="49">
        <f>Calculations!Q263</f>
        <v>2.3336950705340871</v>
      </c>
      <c r="V293" s="31">
        <f>Calculations!AA263</f>
        <v>0</v>
      </c>
      <c r="W293" s="31">
        <f>Calculations!AB263</f>
        <v>0</v>
      </c>
      <c r="X293" s="31">
        <f>Calculations!Y263</f>
        <v>0</v>
      </c>
      <c r="Y293" s="31">
        <f>Calculations!Z263</f>
        <v>0</v>
      </c>
      <c r="Z293" s="31">
        <f>Calculations!AC263</f>
        <v>0.14437590729748001</v>
      </c>
      <c r="AA293" s="31">
        <f>Calculations!AD263</f>
        <v>4.9347818456854826</v>
      </c>
      <c r="AB293" s="31">
        <f>Calculations!AF263</f>
        <v>0</v>
      </c>
      <c r="AC293" s="31">
        <f>Calculations!AG263</f>
        <v>0</v>
      </c>
      <c r="AD293" s="31" t="s">
        <v>72</v>
      </c>
      <c r="AE293" s="33" t="s">
        <v>67</v>
      </c>
      <c r="AF293" s="21" t="s">
        <v>52</v>
      </c>
      <c r="AG293" s="20" t="s">
        <v>63</v>
      </c>
      <c r="AH293" s="26" t="s">
        <v>88</v>
      </c>
      <c r="AI293" s="26" t="s">
        <v>74</v>
      </c>
      <c r="AJ293" s="26" t="s">
        <v>1029</v>
      </c>
      <c r="AK293" s="26" t="s">
        <v>986</v>
      </c>
    </row>
    <row r="294" spans="2:37" ht="76.5" x14ac:dyDescent="0.2">
      <c r="B294" s="29" t="str">
        <f>Calculations!A264</f>
        <v>47/24/002</v>
      </c>
      <c r="C294" s="20" t="str">
        <f>Calculations!B264</f>
        <v>Land at Finches End</v>
      </c>
      <c r="D294" s="11" t="str">
        <f>Calculations!C264</f>
        <v>Residential</v>
      </c>
      <c r="E294" s="49">
        <f>Calculations!D264</f>
        <v>0.17118896336238801</v>
      </c>
      <c r="F294" s="49">
        <f>Calculations!H264</f>
        <v>8.4201159933350311E-10</v>
      </c>
      <c r="G294" s="49">
        <f>Calculations!L264</f>
        <v>4.9186091369164855E-7</v>
      </c>
      <c r="H294" s="49">
        <f>Calculations!G264</f>
        <v>0.13484250569478301</v>
      </c>
      <c r="I294" s="49">
        <f>Calculations!K264</f>
        <v>78.768223748943683</v>
      </c>
      <c r="J294" s="49">
        <f>Calculations!F264</f>
        <v>0</v>
      </c>
      <c r="K294" s="49">
        <f>Calculations!J264</f>
        <v>0</v>
      </c>
      <c r="L294" s="49">
        <f>Calculations!E264</f>
        <v>3.6346456825593398E-2</v>
      </c>
      <c r="M294" s="49">
        <f>Calculations!I264</f>
        <v>21.231775759195404</v>
      </c>
      <c r="N294" s="49">
        <f>Calculations!P264</f>
        <v>0.1545859139305695</v>
      </c>
      <c r="O294" s="49">
        <f>Calculations!T264</f>
        <v>90.301331869933875</v>
      </c>
      <c r="P294" s="49">
        <f>Calculations!O264</f>
        <v>1.6603049431818499E-2</v>
      </c>
      <c r="Q294" s="49">
        <f>Calculations!S264</f>
        <v>9.6986681300661246</v>
      </c>
      <c r="R294" s="49">
        <f>Calculations!N264</f>
        <v>0</v>
      </c>
      <c r="S294" s="49">
        <f>Calculations!R264</f>
        <v>0</v>
      </c>
      <c r="T294" s="49">
        <f>Calculations!M264</f>
        <v>0</v>
      </c>
      <c r="U294" s="49">
        <f>Calculations!Q264</f>
        <v>0</v>
      </c>
      <c r="V294" s="31">
        <f>Calculations!AA264</f>
        <v>0</v>
      </c>
      <c r="W294" s="31">
        <f>Calculations!AB264</f>
        <v>0</v>
      </c>
      <c r="X294" s="31">
        <f>Calculations!Y264</f>
        <v>0</v>
      </c>
      <c r="Y294" s="31">
        <f>Calculations!Z264</f>
        <v>0</v>
      </c>
      <c r="Z294" s="31">
        <f>Calculations!AC264</f>
        <v>5.82825778101687E-3</v>
      </c>
      <c r="AA294" s="31">
        <f>Calculations!AD264</f>
        <v>3.4045756610366853</v>
      </c>
      <c r="AB294" s="31">
        <f>Calculations!AF264</f>
        <v>0</v>
      </c>
      <c r="AC294" s="31">
        <f>Calculations!AG264</f>
        <v>0</v>
      </c>
      <c r="AD294" s="31" t="s">
        <v>50</v>
      </c>
      <c r="AE294" s="33" t="s">
        <v>67</v>
      </c>
      <c r="AF294" s="21" t="s">
        <v>52</v>
      </c>
      <c r="AG294" s="20" t="s">
        <v>53</v>
      </c>
      <c r="AH294" s="26" t="s">
        <v>54</v>
      </c>
      <c r="AI294" s="26" t="s">
        <v>93</v>
      </c>
      <c r="AJ294" s="26" t="s">
        <v>270</v>
      </c>
      <c r="AK294" s="26" t="s">
        <v>1030</v>
      </c>
    </row>
    <row r="295" spans="2:37" ht="38.25" x14ac:dyDescent="0.2">
      <c r="B295" s="29" t="str">
        <f>Calculations!A265</f>
        <v>47/24/003</v>
      </c>
      <c r="C295" s="20" t="str">
        <f>Calculations!B265</f>
        <v>Land to West of 2 Kitcheners Lane</v>
      </c>
      <c r="D295" s="11" t="str">
        <f>Calculations!C265</f>
        <v>Residential</v>
      </c>
      <c r="E295" s="49">
        <f>Calculations!D265</f>
        <v>0.13472279746010801</v>
      </c>
      <c r="F295" s="49">
        <f>Calculations!H265</f>
        <v>0.13472279746010801</v>
      </c>
      <c r="G295" s="49">
        <f>Calculations!L265</f>
        <v>100</v>
      </c>
      <c r="H295" s="49">
        <f>Calculations!G265</f>
        <v>0</v>
      </c>
      <c r="I295" s="49">
        <f>Calculations!K265</f>
        <v>0</v>
      </c>
      <c r="J295" s="49">
        <f>Calculations!F265</f>
        <v>0</v>
      </c>
      <c r="K295" s="49">
        <f>Calculations!J265</f>
        <v>0</v>
      </c>
      <c r="L295" s="49">
        <f>Calculations!E265</f>
        <v>0</v>
      </c>
      <c r="M295" s="49">
        <f>Calculations!I265</f>
        <v>0</v>
      </c>
      <c r="N295" s="49">
        <f>Calculations!P265</f>
        <v>0.13472279746010801</v>
      </c>
      <c r="O295" s="49">
        <f>Calculations!T265</f>
        <v>100</v>
      </c>
      <c r="P295" s="49">
        <f>Calculations!O265</f>
        <v>0</v>
      </c>
      <c r="Q295" s="49">
        <f>Calculations!S265</f>
        <v>0</v>
      </c>
      <c r="R295" s="49">
        <f>Calculations!N265</f>
        <v>0</v>
      </c>
      <c r="S295" s="49">
        <f>Calculations!R265</f>
        <v>0</v>
      </c>
      <c r="T295" s="49">
        <f>Calculations!M265</f>
        <v>0</v>
      </c>
      <c r="U295" s="49">
        <f>Calculations!Q265</f>
        <v>0</v>
      </c>
      <c r="V295" s="31">
        <f>Calculations!AA265</f>
        <v>0</v>
      </c>
      <c r="W295" s="31">
        <f>Calculations!AB265</f>
        <v>0</v>
      </c>
      <c r="X295" s="31">
        <f>Calculations!Y265</f>
        <v>0</v>
      </c>
      <c r="Y295" s="31">
        <f>Calculations!Z265</f>
        <v>0</v>
      </c>
      <c r="Z295" s="31">
        <f>Calculations!AC265</f>
        <v>0</v>
      </c>
      <c r="AA295" s="31">
        <f>Calculations!AD265</f>
        <v>0</v>
      </c>
      <c r="AB295" s="31">
        <f>Calculations!AF265</f>
        <v>0</v>
      </c>
      <c r="AC295" s="31">
        <f>Calculations!AG265</f>
        <v>0</v>
      </c>
      <c r="AD295" s="31" t="s">
        <v>72</v>
      </c>
      <c r="AE295" s="33" t="s">
        <v>62</v>
      </c>
      <c r="AF295" s="21" t="s">
        <v>52</v>
      </c>
      <c r="AG295" s="20" t="s">
        <v>110</v>
      </c>
      <c r="AH295" s="26" t="s">
        <v>111</v>
      </c>
      <c r="AI295" s="26" t="s">
        <v>112</v>
      </c>
      <c r="AJ295" s="26" t="s">
        <v>113</v>
      </c>
      <c r="AK295" s="26" t="s">
        <v>114</v>
      </c>
    </row>
    <row r="296" spans="2:37" ht="51" x14ac:dyDescent="0.2">
      <c r="B296" s="29" t="str">
        <f>Calculations!A266</f>
        <v>47/24/004</v>
      </c>
      <c r="C296" s="20" t="str">
        <f>Calculations!B266</f>
        <v>Old Walkern Nursery</v>
      </c>
      <c r="D296" s="11" t="str">
        <f>Calculations!C266</f>
        <v>Residential</v>
      </c>
      <c r="E296" s="49">
        <f>Calculations!D266</f>
        <v>2.54263075415692</v>
      </c>
      <c r="F296" s="49">
        <f>Calculations!H266</f>
        <v>2.54263075415692</v>
      </c>
      <c r="G296" s="49">
        <f>Calculations!L266</f>
        <v>100</v>
      </c>
      <c r="H296" s="49">
        <f>Calculations!G266</f>
        <v>0</v>
      </c>
      <c r="I296" s="49">
        <f>Calculations!K266</f>
        <v>0</v>
      </c>
      <c r="J296" s="49">
        <f>Calculations!F266</f>
        <v>0</v>
      </c>
      <c r="K296" s="49">
        <f>Calculations!J266</f>
        <v>0</v>
      </c>
      <c r="L296" s="49">
        <f>Calculations!E266</f>
        <v>0</v>
      </c>
      <c r="M296" s="49">
        <f>Calculations!I266</f>
        <v>0</v>
      </c>
      <c r="N296" s="49">
        <f>Calculations!P266</f>
        <v>2.5050160217695026</v>
      </c>
      <c r="O296" s="49">
        <f>Calculations!T266</f>
        <v>98.520637244479119</v>
      </c>
      <c r="P296" s="49">
        <f>Calculations!O266</f>
        <v>2.00078362269559E-2</v>
      </c>
      <c r="Q296" s="49">
        <f>Calculations!S266</f>
        <v>0.7868950768508286</v>
      </c>
      <c r="R296" s="49">
        <f>Calculations!N266</f>
        <v>6.0023509274411404E-3</v>
      </c>
      <c r="S296" s="49">
        <f>Calculations!R266</f>
        <v>0.23606852538961706</v>
      </c>
      <c r="T296" s="49">
        <f>Calculations!M266</f>
        <v>1.16045452330203E-2</v>
      </c>
      <c r="U296" s="49">
        <f>Calculations!Q266</f>
        <v>0.456399153280442</v>
      </c>
      <c r="V296" s="31">
        <f>Calculations!AA266</f>
        <v>0</v>
      </c>
      <c r="W296" s="31">
        <f>Calculations!AB266</f>
        <v>0</v>
      </c>
      <c r="X296" s="31">
        <f>Calculations!Y266</f>
        <v>0</v>
      </c>
      <c r="Y296" s="31">
        <f>Calculations!Z266</f>
        <v>0</v>
      </c>
      <c r="Z296" s="31">
        <f>Calculations!AC266</f>
        <v>8.8034478236280796E-3</v>
      </c>
      <c r="AA296" s="31">
        <f>Calculations!AD266</f>
        <v>0.34623382924301599</v>
      </c>
      <c r="AB296" s="31">
        <f>Calculations!AF266</f>
        <v>0</v>
      </c>
      <c r="AC296" s="31">
        <f>Calculations!AG266</f>
        <v>0</v>
      </c>
      <c r="AD296" s="31" t="s">
        <v>72</v>
      </c>
      <c r="AE296" s="33" t="s">
        <v>62</v>
      </c>
      <c r="AF296" s="21" t="s">
        <v>52</v>
      </c>
      <c r="AG296" s="20" t="s">
        <v>63</v>
      </c>
      <c r="AH296" s="26" t="s">
        <v>73</v>
      </c>
      <c r="AI296" s="26" t="s">
        <v>74</v>
      </c>
      <c r="AJ296" s="26" t="s">
        <v>271</v>
      </c>
      <c r="AK296" s="26" t="s">
        <v>272</v>
      </c>
    </row>
    <row r="297" spans="2:37" ht="108" customHeight="1" x14ac:dyDescent="0.2">
      <c r="B297" s="29" t="str">
        <f>Calculations!A267</f>
        <v>47/24/005</v>
      </c>
      <c r="C297" s="20" t="str">
        <f>Calculations!B267</f>
        <v>Land to North of The Old Rectory Farm</v>
      </c>
      <c r="D297" s="11" t="str">
        <f>Calculations!C267</f>
        <v>Residential</v>
      </c>
      <c r="E297" s="49">
        <f>Calculations!D267</f>
        <v>4.7539127131448504</v>
      </c>
      <c r="F297" s="49">
        <f>Calculations!H267</f>
        <v>2.418879641749752</v>
      </c>
      <c r="G297" s="49">
        <f>Calculations!L267</f>
        <v>50.881869056228282</v>
      </c>
      <c r="H297" s="49">
        <f>Calculations!G267</f>
        <v>2.0416285840352102</v>
      </c>
      <c r="I297" s="49">
        <f>Calculations!K267</f>
        <v>42.946278302291631</v>
      </c>
      <c r="J297" s="49">
        <f>Calculations!F267</f>
        <v>0.170511981113945</v>
      </c>
      <c r="K297" s="49">
        <f>Calculations!J267</f>
        <v>3.5867713902796168</v>
      </c>
      <c r="L297" s="49">
        <f>Calculations!E267</f>
        <v>0.122892506245943</v>
      </c>
      <c r="M297" s="49">
        <f>Calculations!I267</f>
        <v>2.5850812512004677</v>
      </c>
      <c r="N297" s="49">
        <f>Calculations!P267</f>
        <v>4.696364302873234</v>
      </c>
      <c r="O297" s="49">
        <f>Calculations!T267</f>
        <v>98.789451684451606</v>
      </c>
      <c r="P297" s="49">
        <f>Calculations!O267</f>
        <v>4.7630398233830001E-2</v>
      </c>
      <c r="Q297" s="49">
        <f>Calculations!S267</f>
        <v>1.0019199154020881</v>
      </c>
      <c r="R297" s="49">
        <f>Calculations!N267</f>
        <v>1.56679291077307E-3</v>
      </c>
      <c r="S297" s="49">
        <f>Calculations!R267</f>
        <v>3.2957965476328475E-2</v>
      </c>
      <c r="T297" s="49">
        <f>Calculations!M267</f>
        <v>8.3512191270128794E-3</v>
      </c>
      <c r="U297" s="49">
        <f>Calculations!Q267</f>
        <v>0.1756704346699775</v>
      </c>
      <c r="V297" s="31">
        <f>Calculations!AA267</f>
        <v>0</v>
      </c>
      <c r="W297" s="31">
        <f>Calculations!AB267</f>
        <v>0</v>
      </c>
      <c r="X297" s="31">
        <f>Calculations!Y267</f>
        <v>5.1079106140618502E-2</v>
      </c>
      <c r="Y297" s="31">
        <f>Calculations!Z267</f>
        <v>1.0744645352738966</v>
      </c>
      <c r="Z297" s="31">
        <f>Calculations!AC267</f>
        <v>1.5854284049375499E-3</v>
      </c>
      <c r="AA297" s="31">
        <f>Calculations!AD267</f>
        <v>3.334996876475553E-2</v>
      </c>
      <c r="AB297" s="31">
        <f>Calculations!AF267</f>
        <v>0</v>
      </c>
      <c r="AC297" s="31">
        <f>Calculations!AG267</f>
        <v>0</v>
      </c>
      <c r="AD297" s="31" t="s">
        <v>50</v>
      </c>
      <c r="AE297" s="33" t="s">
        <v>67</v>
      </c>
      <c r="AF297" s="21" t="s">
        <v>52</v>
      </c>
      <c r="AG297" s="20" t="s">
        <v>53</v>
      </c>
      <c r="AH297" s="26" t="s">
        <v>54</v>
      </c>
      <c r="AI297" s="26" t="s">
        <v>93</v>
      </c>
      <c r="AJ297" s="26" t="s">
        <v>1033</v>
      </c>
      <c r="AK297" s="26" t="s">
        <v>1032</v>
      </c>
    </row>
    <row r="298" spans="2:37" ht="51" x14ac:dyDescent="0.2">
      <c r="B298" s="29" t="str">
        <f>Calculations!A268</f>
        <v>47/24/006</v>
      </c>
      <c r="C298" s="20" t="str">
        <f>Calculations!B268</f>
        <v>Land North of Stevenage Road, Walkern</v>
      </c>
      <c r="D298" s="11" t="str">
        <f>Calculations!C268</f>
        <v>Residential</v>
      </c>
      <c r="E298" s="49">
        <f>Calculations!D268</f>
        <v>3.3636938974038699</v>
      </c>
      <c r="F298" s="49">
        <f>Calculations!H268</f>
        <v>3.3636938974038699</v>
      </c>
      <c r="G298" s="49">
        <f>Calculations!L268</f>
        <v>100</v>
      </c>
      <c r="H298" s="49">
        <f>Calculations!G268</f>
        <v>0</v>
      </c>
      <c r="I298" s="49">
        <f>Calculations!K268</f>
        <v>0</v>
      </c>
      <c r="J298" s="49">
        <f>Calculations!F268</f>
        <v>0</v>
      </c>
      <c r="K298" s="49">
        <f>Calculations!J268</f>
        <v>0</v>
      </c>
      <c r="L298" s="49">
        <f>Calculations!E268</f>
        <v>0</v>
      </c>
      <c r="M298" s="49">
        <f>Calculations!I268</f>
        <v>0</v>
      </c>
      <c r="N298" s="49">
        <f>Calculations!P268</f>
        <v>3.2800764992503102</v>
      </c>
      <c r="O298" s="49">
        <f>Calculations!T268</f>
        <v>97.514119872260181</v>
      </c>
      <c r="P298" s="49">
        <f>Calculations!O268</f>
        <v>8.3617398153559702E-2</v>
      </c>
      <c r="Q298" s="49">
        <f>Calculations!S268</f>
        <v>2.4858801277398155</v>
      </c>
      <c r="R298" s="49">
        <f>Calculations!N268</f>
        <v>0</v>
      </c>
      <c r="S298" s="49">
        <f>Calculations!R268</f>
        <v>0</v>
      </c>
      <c r="T298" s="49">
        <f>Calculations!M268</f>
        <v>0</v>
      </c>
      <c r="U298" s="49">
        <f>Calculations!Q268</f>
        <v>0</v>
      </c>
      <c r="V298" s="31">
        <f>Calculations!AA268</f>
        <v>0</v>
      </c>
      <c r="W298" s="31">
        <f>Calculations!AB268</f>
        <v>0</v>
      </c>
      <c r="X298" s="31">
        <f>Calculations!Y268</f>
        <v>0</v>
      </c>
      <c r="Y298" s="31">
        <f>Calculations!Z268</f>
        <v>0</v>
      </c>
      <c r="Z298" s="31">
        <f>Calculations!AC268</f>
        <v>1.35628780591359E-2</v>
      </c>
      <c r="AA298" s="31">
        <f>Calculations!AD268</f>
        <v>0.40321380223104886</v>
      </c>
      <c r="AB298" s="31">
        <f>Calculations!AF268</f>
        <v>0</v>
      </c>
      <c r="AC298" s="31">
        <f>Calculations!AG268</f>
        <v>0</v>
      </c>
      <c r="AD298" s="31" t="s">
        <v>72</v>
      </c>
      <c r="AE298" s="33" t="s">
        <v>51</v>
      </c>
      <c r="AF298" s="21" t="s">
        <v>52</v>
      </c>
      <c r="AG298" s="20" t="s">
        <v>63</v>
      </c>
      <c r="AH298" s="26" t="s">
        <v>187</v>
      </c>
      <c r="AI298" s="26" t="s">
        <v>97</v>
      </c>
      <c r="AJ298" s="26" t="s">
        <v>273</v>
      </c>
      <c r="AK298" s="26" t="s">
        <v>1034</v>
      </c>
    </row>
    <row r="299" spans="2:37" ht="76.5" x14ac:dyDescent="0.2">
      <c r="B299" s="29" t="str">
        <f>Calculations!A269</f>
        <v>47/24/007</v>
      </c>
      <c r="C299" s="20" t="str">
        <f>Calculations!B269</f>
        <v>Land at Bockings, Church End</v>
      </c>
      <c r="D299" s="11" t="str">
        <f>Calculations!C269</f>
        <v>Residential</v>
      </c>
      <c r="E299" s="49">
        <f>Calculations!D269</f>
        <v>1.3517161915457401</v>
      </c>
      <c r="F299" s="49">
        <f>Calculations!H269</f>
        <v>1.2435367121337477</v>
      </c>
      <c r="G299" s="49">
        <f>Calculations!L269</f>
        <v>91.996879220016964</v>
      </c>
      <c r="H299" s="49">
        <f>Calculations!G269</f>
        <v>6.7998957183343006E-2</v>
      </c>
      <c r="I299" s="49">
        <f>Calculations!K269</f>
        <v>5.0305646709449823</v>
      </c>
      <c r="J299" s="49">
        <f>Calculations!F269</f>
        <v>6.3843453106394001E-3</v>
      </c>
      <c r="K299" s="49">
        <f>Calculations!J269</f>
        <v>0.47231403682001127</v>
      </c>
      <c r="L299" s="49">
        <f>Calculations!E269</f>
        <v>3.3796176918009901E-2</v>
      </c>
      <c r="M299" s="49">
        <f>Calculations!I269</f>
        <v>2.5002420722180343</v>
      </c>
      <c r="N299" s="49">
        <f>Calculations!P269</f>
        <v>1.3515720739188328</v>
      </c>
      <c r="O299" s="49">
        <f>Calculations!T269</f>
        <v>99.989338174107218</v>
      </c>
      <c r="P299" s="49">
        <f>Calculations!O269</f>
        <v>1.44117626907245E-4</v>
      </c>
      <c r="Q299" s="49">
        <f>Calculations!S269</f>
        <v>1.0661825892788995E-2</v>
      </c>
      <c r="R299" s="49">
        <f>Calculations!N269</f>
        <v>0</v>
      </c>
      <c r="S299" s="49">
        <f>Calculations!R269</f>
        <v>0</v>
      </c>
      <c r="T299" s="49">
        <f>Calculations!M269</f>
        <v>0</v>
      </c>
      <c r="U299" s="49">
        <f>Calculations!Q269</f>
        <v>0</v>
      </c>
      <c r="V299" s="31">
        <f>Calculations!AA269</f>
        <v>0</v>
      </c>
      <c r="W299" s="31">
        <f>Calculations!AB269</f>
        <v>0</v>
      </c>
      <c r="X299" s="31">
        <f>Calculations!Y269</f>
        <v>3.7384399434085898E-5</v>
      </c>
      <c r="Y299" s="31">
        <f>Calculations!Z269</f>
        <v>2.7656988699184984E-3</v>
      </c>
      <c r="Z299" s="31">
        <f>Calculations!AC269</f>
        <v>1.1614392060291699E-4</v>
      </c>
      <c r="AA299" s="31">
        <f>Calculations!AD269</f>
        <v>8.5923303522836315E-3</v>
      </c>
      <c r="AB299" s="31">
        <f>Calculations!AF269</f>
        <v>0</v>
      </c>
      <c r="AC299" s="31">
        <f>Calculations!AG269</f>
        <v>0</v>
      </c>
      <c r="AD299" s="31" t="s">
        <v>50</v>
      </c>
      <c r="AE299" s="33" t="s">
        <v>67</v>
      </c>
      <c r="AF299" s="21" t="s">
        <v>52</v>
      </c>
      <c r="AG299" s="20" t="s">
        <v>53</v>
      </c>
      <c r="AH299" s="26" t="s">
        <v>54</v>
      </c>
      <c r="AI299" s="26" t="s">
        <v>93</v>
      </c>
      <c r="AJ299" s="26" t="s">
        <v>1035</v>
      </c>
      <c r="AK299" s="26" t="s">
        <v>986</v>
      </c>
    </row>
    <row r="300" spans="2:37" ht="38.25" x14ac:dyDescent="0.2">
      <c r="B300" s="29" t="str">
        <f>Calculations!A270</f>
        <v>47/24/008</v>
      </c>
      <c r="C300" s="20" t="str">
        <f>Calculations!B270</f>
        <v>Land adjacent to 11 Glebe View, Walkern</v>
      </c>
      <c r="D300" s="11" t="str">
        <f>Calculations!C270</f>
        <v>Residential</v>
      </c>
      <c r="E300" s="49">
        <f>Calculations!D270</f>
        <v>0.78974253695560603</v>
      </c>
      <c r="F300" s="49">
        <f>Calculations!H270</f>
        <v>0.78974253695560603</v>
      </c>
      <c r="G300" s="49">
        <f>Calculations!L270</f>
        <v>100</v>
      </c>
      <c r="H300" s="49">
        <f>Calculations!G270</f>
        <v>0</v>
      </c>
      <c r="I300" s="49">
        <f>Calculations!K270</f>
        <v>0</v>
      </c>
      <c r="J300" s="49">
        <f>Calculations!F270</f>
        <v>0</v>
      </c>
      <c r="K300" s="49">
        <f>Calculations!J270</f>
        <v>0</v>
      </c>
      <c r="L300" s="49">
        <f>Calculations!E270</f>
        <v>0</v>
      </c>
      <c r="M300" s="49">
        <f>Calculations!I270</f>
        <v>0</v>
      </c>
      <c r="N300" s="49">
        <f>Calculations!P270</f>
        <v>0.77054757786397299</v>
      </c>
      <c r="O300" s="49">
        <f>Calculations!T270</f>
        <v>97.56946622558435</v>
      </c>
      <c r="P300" s="49">
        <f>Calculations!O270</f>
        <v>9.1910739430277298E-3</v>
      </c>
      <c r="Q300" s="49">
        <f>Calculations!S270</f>
        <v>1.1638063689032858</v>
      </c>
      <c r="R300" s="49">
        <f>Calculations!N270</f>
        <v>1.00038851486053E-2</v>
      </c>
      <c r="S300" s="49">
        <f>Calculations!R270</f>
        <v>1.2667274055123678</v>
      </c>
      <c r="T300" s="49">
        <f>Calculations!M270</f>
        <v>0</v>
      </c>
      <c r="U300" s="49">
        <f>Calculations!Q270</f>
        <v>0</v>
      </c>
      <c r="V300" s="31">
        <f>Calculations!AA270</f>
        <v>0</v>
      </c>
      <c r="W300" s="31">
        <f>Calculations!AB270</f>
        <v>0</v>
      </c>
      <c r="X300" s="31">
        <f>Calculations!Y270</f>
        <v>0</v>
      </c>
      <c r="Y300" s="31">
        <f>Calculations!Z270</f>
        <v>0</v>
      </c>
      <c r="Z300" s="31">
        <f>Calculations!AC270</f>
        <v>2.8010874334722701E-3</v>
      </c>
      <c r="AA300" s="31">
        <f>Calculations!AD270</f>
        <v>0.35468362186368191</v>
      </c>
      <c r="AB300" s="31">
        <f>Calculations!AF270</f>
        <v>0</v>
      </c>
      <c r="AC300" s="31">
        <f>Calculations!AG270</f>
        <v>0</v>
      </c>
      <c r="AD300" s="31" t="s">
        <v>72</v>
      </c>
      <c r="AE300" s="33" t="s">
        <v>62</v>
      </c>
      <c r="AF300" s="21" t="s">
        <v>52</v>
      </c>
      <c r="AG300" s="20" t="s">
        <v>63</v>
      </c>
      <c r="AH300" s="26" t="s">
        <v>108</v>
      </c>
      <c r="AI300" s="26" t="s">
        <v>74</v>
      </c>
      <c r="AJ300" s="26" t="s">
        <v>274</v>
      </c>
      <c r="AK300" s="26" t="s">
        <v>275</v>
      </c>
    </row>
    <row r="301" spans="2:37" ht="63.75" x14ac:dyDescent="0.2">
      <c r="B301" s="29" t="str">
        <f>Calculations!A271</f>
        <v>47/24/009</v>
      </c>
      <c r="C301" s="20" t="str">
        <f>Calculations!B271</f>
        <v>Land West of High Street</v>
      </c>
      <c r="D301" s="11" t="str">
        <f>Calculations!C271</f>
        <v>Residential</v>
      </c>
      <c r="E301" s="49">
        <f>Calculations!D271</f>
        <v>7.3909258480619098</v>
      </c>
      <c r="F301" s="49">
        <f>Calculations!H271</f>
        <v>7.3909258480619098</v>
      </c>
      <c r="G301" s="49">
        <f>Calculations!L271</f>
        <v>100</v>
      </c>
      <c r="H301" s="49">
        <f>Calculations!G271</f>
        <v>0</v>
      </c>
      <c r="I301" s="49">
        <f>Calculations!K271</f>
        <v>0</v>
      </c>
      <c r="J301" s="49">
        <f>Calculations!F271</f>
        <v>0</v>
      </c>
      <c r="K301" s="49">
        <f>Calculations!J271</f>
        <v>0</v>
      </c>
      <c r="L301" s="49">
        <f>Calculations!E271</f>
        <v>0</v>
      </c>
      <c r="M301" s="49">
        <f>Calculations!I271</f>
        <v>0</v>
      </c>
      <c r="N301" s="49">
        <f>Calculations!P271</f>
        <v>7.3741154431239222</v>
      </c>
      <c r="O301" s="49">
        <f>Calculations!T271</f>
        <v>99.772553462400168</v>
      </c>
      <c r="P301" s="49">
        <f>Calculations!O271</f>
        <v>1.7144435340684099E-3</v>
      </c>
      <c r="Q301" s="49">
        <f>Calculations!S271</f>
        <v>2.3196600389624809E-2</v>
      </c>
      <c r="R301" s="49">
        <f>Calculations!N271</f>
        <v>2.0826497206231499E-3</v>
      </c>
      <c r="S301" s="49">
        <f>Calculations!R271</f>
        <v>2.8178468617287969E-2</v>
      </c>
      <c r="T301" s="49">
        <f>Calculations!M271</f>
        <v>1.3013311683296299E-2</v>
      </c>
      <c r="U301" s="49">
        <f>Calculations!Q271</f>
        <v>0.17607146859291956</v>
      </c>
      <c r="V301" s="31">
        <f>Calculations!AA271</f>
        <v>0</v>
      </c>
      <c r="W301" s="31">
        <f>Calculations!AB271</f>
        <v>0</v>
      </c>
      <c r="X301" s="31">
        <f>Calculations!Y271</f>
        <v>0</v>
      </c>
      <c r="Y301" s="31">
        <f>Calculations!Z271</f>
        <v>0</v>
      </c>
      <c r="Z301" s="31">
        <f>Calculations!AC271</f>
        <v>1.4015519259002701E-3</v>
      </c>
      <c r="AA301" s="31">
        <f>Calculations!AD271</f>
        <v>1.8963144194820911E-2</v>
      </c>
      <c r="AB301" s="31">
        <f>Calculations!AF271</f>
        <v>0</v>
      </c>
      <c r="AC301" s="31">
        <f>Calculations!AG271</f>
        <v>0</v>
      </c>
      <c r="AD301" s="31" t="s">
        <v>72</v>
      </c>
      <c r="AE301" s="33" t="s">
        <v>62</v>
      </c>
      <c r="AF301" s="21" t="s">
        <v>52</v>
      </c>
      <c r="AG301" s="20" t="s">
        <v>63</v>
      </c>
      <c r="AH301" s="26" t="s">
        <v>73</v>
      </c>
      <c r="AI301" s="26" t="s">
        <v>74</v>
      </c>
      <c r="AJ301" s="26" t="s">
        <v>276</v>
      </c>
      <c r="AK301" s="26" t="s">
        <v>275</v>
      </c>
    </row>
    <row r="302" spans="2:37" ht="38.25" x14ac:dyDescent="0.2">
      <c r="B302" s="29" t="str">
        <f>Calculations!A272</f>
        <v>48/24/001</v>
      </c>
      <c r="C302" s="20" t="str">
        <f>Calculations!B272</f>
        <v>Land at Clappers Lane</v>
      </c>
      <c r="D302" s="11" t="str">
        <f>Calculations!C272</f>
        <v>Residential</v>
      </c>
      <c r="E302" s="49">
        <f>Calculations!D272</f>
        <v>0.171505812823772</v>
      </c>
      <c r="F302" s="49">
        <f>Calculations!H272</f>
        <v>0.171505812823772</v>
      </c>
      <c r="G302" s="49">
        <f>Calculations!L272</f>
        <v>100</v>
      </c>
      <c r="H302" s="49">
        <f>Calculations!G272</f>
        <v>0</v>
      </c>
      <c r="I302" s="49">
        <f>Calculations!K272</f>
        <v>0</v>
      </c>
      <c r="J302" s="49">
        <f>Calculations!F272</f>
        <v>0</v>
      </c>
      <c r="K302" s="49">
        <f>Calculations!J272</f>
        <v>0</v>
      </c>
      <c r="L302" s="49">
        <f>Calculations!E272</f>
        <v>0</v>
      </c>
      <c r="M302" s="49">
        <f>Calculations!I272</f>
        <v>0</v>
      </c>
      <c r="N302" s="49">
        <f>Calculations!P272</f>
        <v>0.16271714482509955</v>
      </c>
      <c r="O302" s="49">
        <f>Calculations!T272</f>
        <v>94.875585932645265</v>
      </c>
      <c r="P302" s="49">
        <f>Calculations!O272</f>
        <v>8.7886679986724607E-3</v>
      </c>
      <c r="Q302" s="49">
        <f>Calculations!S272</f>
        <v>5.1244140673547394</v>
      </c>
      <c r="R302" s="49">
        <f>Calculations!N272</f>
        <v>0</v>
      </c>
      <c r="S302" s="49">
        <f>Calculations!R272</f>
        <v>0</v>
      </c>
      <c r="T302" s="49">
        <f>Calculations!M272</f>
        <v>0</v>
      </c>
      <c r="U302" s="49">
        <f>Calculations!Q272</f>
        <v>0</v>
      </c>
      <c r="V302" s="31">
        <f>Calculations!AA272</f>
        <v>0</v>
      </c>
      <c r="W302" s="31">
        <f>Calculations!AB272</f>
        <v>0</v>
      </c>
      <c r="X302" s="31">
        <f>Calculations!Y272</f>
        <v>0</v>
      </c>
      <c r="Y302" s="31">
        <f>Calculations!Z272</f>
        <v>0</v>
      </c>
      <c r="Z302" s="31">
        <f>Calculations!AC272</f>
        <v>0</v>
      </c>
      <c r="AA302" s="31">
        <f>Calculations!AD272</f>
        <v>0</v>
      </c>
      <c r="AB302" s="31">
        <f>Calculations!AF272</f>
        <v>0</v>
      </c>
      <c r="AC302" s="31">
        <f>Calculations!AG272</f>
        <v>0</v>
      </c>
      <c r="AD302" s="31" t="s">
        <v>72</v>
      </c>
      <c r="AE302" s="33" t="s">
        <v>78</v>
      </c>
      <c r="AF302" s="21" t="s">
        <v>52</v>
      </c>
      <c r="AG302" s="20" t="s">
        <v>63</v>
      </c>
      <c r="AH302" s="26" t="s">
        <v>149</v>
      </c>
      <c r="AI302" s="26" t="s">
        <v>97</v>
      </c>
      <c r="AJ302" s="26" t="s">
        <v>277</v>
      </c>
      <c r="AK302" s="26" t="s">
        <v>275</v>
      </c>
    </row>
    <row r="303" spans="2:37" ht="63.75" x14ac:dyDescent="0.2">
      <c r="B303" s="29" t="str">
        <f>Calculations!A273</f>
        <v>48/24/002</v>
      </c>
      <c r="C303" s="20" t="str">
        <f>Calculations!B273</f>
        <v>Land north of Ware Road, west of the A602</v>
      </c>
      <c r="D303" s="11" t="str">
        <f>Calculations!C273</f>
        <v>Leisure</v>
      </c>
      <c r="E303" s="49">
        <f>Calculations!D273</f>
        <v>3.0028258260209699</v>
      </c>
      <c r="F303" s="49">
        <f>Calculations!H273</f>
        <v>3.0028258260209699</v>
      </c>
      <c r="G303" s="49">
        <f>Calculations!L273</f>
        <v>100</v>
      </c>
      <c r="H303" s="49">
        <f>Calculations!G273</f>
        <v>0</v>
      </c>
      <c r="I303" s="49">
        <f>Calculations!K273</f>
        <v>0</v>
      </c>
      <c r="J303" s="49">
        <f>Calculations!F273</f>
        <v>0</v>
      </c>
      <c r="K303" s="49">
        <f>Calculations!J273</f>
        <v>0</v>
      </c>
      <c r="L303" s="49">
        <f>Calculations!E273</f>
        <v>0</v>
      </c>
      <c r="M303" s="49">
        <f>Calculations!I273</f>
        <v>0</v>
      </c>
      <c r="N303" s="49">
        <f>Calculations!P273</f>
        <v>2.89862512748631</v>
      </c>
      <c r="O303" s="49">
        <f>Calculations!T273</f>
        <v>96.529912003829537</v>
      </c>
      <c r="P303" s="49">
        <f>Calculations!O273</f>
        <v>2.7052484315411299E-2</v>
      </c>
      <c r="Q303" s="49">
        <f>Calculations!S273</f>
        <v>0.90090088079662001</v>
      </c>
      <c r="R303" s="49">
        <f>Calculations!N273</f>
        <v>2.5772946979221799E-2</v>
      </c>
      <c r="S303" s="49">
        <f>Calculations!R273</f>
        <v>0.85828977344894508</v>
      </c>
      <c r="T303" s="49">
        <f>Calculations!M273</f>
        <v>5.1375267240026702E-2</v>
      </c>
      <c r="U303" s="49">
        <f>Calculations!Q273</f>
        <v>1.7108973419248836</v>
      </c>
      <c r="V303" s="31">
        <f>Calculations!AA273</f>
        <v>0</v>
      </c>
      <c r="W303" s="31">
        <f>Calculations!AB273</f>
        <v>0</v>
      </c>
      <c r="X303" s="31">
        <f>Calculations!Y273</f>
        <v>0</v>
      </c>
      <c r="Y303" s="31">
        <f>Calculations!Z273</f>
        <v>0</v>
      </c>
      <c r="Z303" s="31">
        <f>Calculations!AC273</f>
        <v>1.58482399933551E-2</v>
      </c>
      <c r="AA303" s="31">
        <f>Calculations!AD273</f>
        <v>0.52777753061873478</v>
      </c>
      <c r="AB303" s="31">
        <f>Calculations!AF273</f>
        <v>0</v>
      </c>
      <c r="AC303" s="31">
        <f>Calculations!AG273</f>
        <v>0</v>
      </c>
      <c r="AD303" s="31" t="s">
        <v>72</v>
      </c>
      <c r="AE303" s="33" t="s">
        <v>62</v>
      </c>
      <c r="AF303" s="21" t="s">
        <v>79</v>
      </c>
      <c r="AG303" s="20" t="s">
        <v>63</v>
      </c>
      <c r="AH303" s="26" t="s">
        <v>73</v>
      </c>
      <c r="AI303" s="26" t="s">
        <v>74</v>
      </c>
      <c r="AJ303" s="26" t="s">
        <v>278</v>
      </c>
      <c r="AK303" s="26" t="s">
        <v>275</v>
      </c>
    </row>
    <row r="304" spans="2:37" ht="63.75" x14ac:dyDescent="0.2">
      <c r="B304" s="29" t="str">
        <f>Calculations!A274</f>
        <v>48/24/003</v>
      </c>
      <c r="C304" s="20" t="str">
        <f>Calculations!B274</f>
        <v>Land south of Stevenage Road, Watton-at-Stone</v>
      </c>
      <c r="D304" s="11" t="str">
        <f>Calculations!C274</f>
        <v>Residential</v>
      </c>
      <c r="E304" s="49">
        <f>Calculations!D274</f>
        <v>2.8751406635549799</v>
      </c>
      <c r="F304" s="49">
        <f>Calculations!H274</f>
        <v>2.8751406635549799</v>
      </c>
      <c r="G304" s="49">
        <f>Calculations!L274</f>
        <v>100</v>
      </c>
      <c r="H304" s="49">
        <f>Calculations!G274</f>
        <v>0</v>
      </c>
      <c r="I304" s="49">
        <f>Calculations!K274</f>
        <v>0</v>
      </c>
      <c r="J304" s="49">
        <f>Calculations!F274</f>
        <v>0</v>
      </c>
      <c r="K304" s="49">
        <f>Calculations!J274</f>
        <v>0</v>
      </c>
      <c r="L304" s="49">
        <f>Calculations!E274</f>
        <v>0</v>
      </c>
      <c r="M304" s="49">
        <f>Calculations!I274</f>
        <v>0</v>
      </c>
      <c r="N304" s="49">
        <f>Calculations!P274</f>
        <v>2.850643273785781</v>
      </c>
      <c r="O304" s="49">
        <f>Calculations!T274</f>
        <v>99.147958564959083</v>
      </c>
      <c r="P304" s="49">
        <f>Calculations!O274</f>
        <v>2.35738052693008E-2</v>
      </c>
      <c r="Q304" s="49">
        <f>Calculations!S274</f>
        <v>0.81991832845328927</v>
      </c>
      <c r="R304" s="49">
        <f>Calculations!N274</f>
        <v>9.2358449989824202E-4</v>
      </c>
      <c r="S304" s="49">
        <f>Calculations!R274</f>
        <v>3.2123106587636376E-2</v>
      </c>
      <c r="T304" s="49">
        <f>Calculations!M274</f>
        <v>0</v>
      </c>
      <c r="U304" s="49">
        <f>Calculations!Q274</f>
        <v>0</v>
      </c>
      <c r="V304" s="31">
        <f>Calculations!AA274</f>
        <v>0</v>
      </c>
      <c r="W304" s="31">
        <f>Calculations!AB274</f>
        <v>0</v>
      </c>
      <c r="X304" s="31">
        <f>Calculations!Y274</f>
        <v>0</v>
      </c>
      <c r="Y304" s="31">
        <f>Calculations!Z274</f>
        <v>0</v>
      </c>
      <c r="Z304" s="31">
        <f>Calculations!AC274</f>
        <v>1.14036329998423E-2</v>
      </c>
      <c r="AA304" s="31">
        <f>Calculations!AD274</f>
        <v>0.39662869870659578</v>
      </c>
      <c r="AB304" s="31">
        <f>Calculations!AF274</f>
        <v>0</v>
      </c>
      <c r="AC304" s="31">
        <f>Calculations!AG274</f>
        <v>0</v>
      </c>
      <c r="AD304" s="31" t="s">
        <v>77</v>
      </c>
      <c r="AE304" s="33" t="s">
        <v>62</v>
      </c>
      <c r="AF304" s="21" t="s">
        <v>52</v>
      </c>
      <c r="AG304" s="20" t="s">
        <v>63</v>
      </c>
      <c r="AH304" s="26" t="s">
        <v>108</v>
      </c>
      <c r="AI304" s="26" t="s">
        <v>74</v>
      </c>
      <c r="AJ304" s="26" t="s">
        <v>279</v>
      </c>
      <c r="AK304" s="26" t="s">
        <v>275</v>
      </c>
    </row>
    <row r="305" spans="2:37" ht="104.45" customHeight="1" x14ac:dyDescent="0.2">
      <c r="B305" s="29" t="str">
        <f>Calculations!A275</f>
        <v>48/24/004</v>
      </c>
      <c r="C305" s="20" t="str">
        <f>Calculations!B275</f>
        <v>Land south of Stevenage Road, Watton-at-Stone</v>
      </c>
      <c r="D305" s="11" t="str">
        <f>Calculations!C275</f>
        <v>Residential</v>
      </c>
      <c r="E305" s="49">
        <f>Calculations!D275</f>
        <v>2.9980360256627598</v>
      </c>
      <c r="F305" s="49">
        <f>Calculations!H275</f>
        <v>2.6348757358692989</v>
      </c>
      <c r="G305" s="49">
        <f>Calculations!L275</f>
        <v>87.886726954417469</v>
      </c>
      <c r="H305" s="49">
        <f>Calculations!G275</f>
        <v>0.36316028979346099</v>
      </c>
      <c r="I305" s="49">
        <f>Calculations!K275</f>
        <v>12.113273045582536</v>
      </c>
      <c r="J305" s="49">
        <f>Calculations!F275</f>
        <v>0</v>
      </c>
      <c r="K305" s="49">
        <f>Calculations!J275</f>
        <v>0</v>
      </c>
      <c r="L305" s="49">
        <f>Calculations!E275</f>
        <v>0</v>
      </c>
      <c r="M305" s="49">
        <f>Calculations!I275</f>
        <v>0</v>
      </c>
      <c r="N305" s="49">
        <f>Calculations!P275</f>
        <v>2.8103633740432317</v>
      </c>
      <c r="O305" s="49">
        <f>Calculations!T275</f>
        <v>93.740146882389766</v>
      </c>
      <c r="P305" s="49">
        <f>Calculations!O275</f>
        <v>0.134852206020907</v>
      </c>
      <c r="Q305" s="49">
        <f>Calculations!S275</f>
        <v>4.4980181981334244</v>
      </c>
      <c r="R305" s="49">
        <f>Calculations!N275</f>
        <v>3.5613785220851402E-2</v>
      </c>
      <c r="S305" s="49">
        <f>Calculations!R275</f>
        <v>1.1879038449172221</v>
      </c>
      <c r="T305" s="49">
        <f>Calculations!M275</f>
        <v>1.72066603777697E-2</v>
      </c>
      <c r="U305" s="49">
        <f>Calculations!Q275</f>
        <v>0.57393107455958325</v>
      </c>
      <c r="V305" s="31">
        <f>Calculations!AA275</f>
        <v>0</v>
      </c>
      <c r="W305" s="31">
        <f>Calculations!AB275</f>
        <v>0</v>
      </c>
      <c r="X305" s="31">
        <f>Calculations!Y275</f>
        <v>0</v>
      </c>
      <c r="Y305" s="31">
        <f>Calculations!Z275</f>
        <v>0</v>
      </c>
      <c r="Z305" s="31">
        <f>Calculations!AC275</f>
        <v>7.7630053846276095E-2</v>
      </c>
      <c r="AA305" s="31">
        <f>Calculations!AD275</f>
        <v>2.5893636094354413</v>
      </c>
      <c r="AB305" s="31">
        <f>Calculations!AF275</f>
        <v>0</v>
      </c>
      <c r="AC305" s="31">
        <f>Calculations!AG275</f>
        <v>0</v>
      </c>
      <c r="AD305" s="31" t="s">
        <v>50</v>
      </c>
      <c r="AE305" s="33" t="s">
        <v>67</v>
      </c>
      <c r="AF305" s="21" t="s">
        <v>52</v>
      </c>
      <c r="AG305" s="20" t="s">
        <v>63</v>
      </c>
      <c r="AH305" s="26" t="s">
        <v>208</v>
      </c>
      <c r="AI305" s="26" t="s">
        <v>65</v>
      </c>
      <c r="AJ305" s="26" t="s">
        <v>1036</v>
      </c>
      <c r="AK305" s="26" t="s">
        <v>76</v>
      </c>
    </row>
    <row r="306" spans="2:37" ht="87.75" customHeight="1" x14ac:dyDescent="0.2">
      <c r="B306" s="29" t="str">
        <f>Calculations!A276</f>
        <v>48/24/005</v>
      </c>
      <c r="C306" s="20" t="str">
        <f>Calculations!B276</f>
        <v>Bardolphs Farm Yard</v>
      </c>
      <c r="D306" s="11" t="str">
        <f>Calculations!C276</f>
        <v>Mixed use</v>
      </c>
      <c r="E306" s="49">
        <f>Calculations!D276</f>
        <v>1.54172672570785</v>
      </c>
      <c r="F306" s="49">
        <f>Calculations!H276</f>
        <v>1.54172672570785</v>
      </c>
      <c r="G306" s="49">
        <f>Calculations!L276</f>
        <v>100</v>
      </c>
      <c r="H306" s="49">
        <f>Calculations!G276</f>
        <v>0</v>
      </c>
      <c r="I306" s="49">
        <f>Calculations!K276</f>
        <v>0</v>
      </c>
      <c r="J306" s="49">
        <f>Calculations!F276</f>
        <v>0</v>
      </c>
      <c r="K306" s="49">
        <f>Calculations!J276</f>
        <v>0</v>
      </c>
      <c r="L306" s="49">
        <f>Calculations!E276</f>
        <v>0</v>
      </c>
      <c r="M306" s="49">
        <f>Calculations!I276</f>
        <v>0</v>
      </c>
      <c r="N306" s="49">
        <f>Calculations!P276</f>
        <v>1.4032746962779852</v>
      </c>
      <c r="O306" s="49">
        <f>Calculations!T276</f>
        <v>91.01967766912145</v>
      </c>
      <c r="P306" s="49">
        <f>Calculations!O276</f>
        <v>4.5216994038713099E-2</v>
      </c>
      <c r="Q306" s="49">
        <f>Calculations!S276</f>
        <v>2.9328799510790544</v>
      </c>
      <c r="R306" s="49">
        <f>Calculations!N276</f>
        <v>4.7217742363439098E-2</v>
      </c>
      <c r="S306" s="49">
        <f>Calculations!R276</f>
        <v>3.0626531651878905</v>
      </c>
      <c r="T306" s="49">
        <f>Calculations!M276</f>
        <v>4.6017293027712701E-2</v>
      </c>
      <c r="U306" s="49">
        <f>Calculations!Q276</f>
        <v>2.9847892146116148</v>
      </c>
      <c r="V306" s="31">
        <f>Calculations!AA276</f>
        <v>0</v>
      </c>
      <c r="W306" s="31">
        <f>Calculations!AB276</f>
        <v>0</v>
      </c>
      <c r="X306" s="31">
        <f>Calculations!Y276</f>
        <v>0</v>
      </c>
      <c r="Y306" s="31">
        <f>Calculations!Z276</f>
        <v>0</v>
      </c>
      <c r="Z306" s="31">
        <f>Calculations!AC276</f>
        <v>3.60135354725876E-2</v>
      </c>
      <c r="AA306" s="31">
        <f>Calculations!AD276</f>
        <v>2.3359221107134132</v>
      </c>
      <c r="AB306" s="31">
        <f>Calculations!AF276</f>
        <v>0</v>
      </c>
      <c r="AC306" s="31">
        <f>Calculations!AG276</f>
        <v>0</v>
      </c>
      <c r="AD306" s="31" t="s">
        <v>72</v>
      </c>
      <c r="AE306" s="33" t="s">
        <v>78</v>
      </c>
      <c r="AF306" s="21" t="s">
        <v>52</v>
      </c>
      <c r="AG306" s="20" t="s">
        <v>63</v>
      </c>
      <c r="AH306" s="26" t="s">
        <v>73</v>
      </c>
      <c r="AI306" s="26" t="s">
        <v>74</v>
      </c>
      <c r="AJ306" s="26" t="s">
        <v>280</v>
      </c>
      <c r="AK306" s="26" t="s">
        <v>281</v>
      </c>
    </row>
    <row r="307" spans="2:37" ht="51" x14ac:dyDescent="0.2">
      <c r="B307" s="29" t="str">
        <f>Calculations!A277</f>
        <v>49/24/001</v>
      </c>
      <c r="C307" s="20" t="str">
        <f>Calculations!B277</f>
        <v>Land East of Hunsdon Road/B180, Widford</v>
      </c>
      <c r="D307" s="11" t="str">
        <f>Calculations!C277</f>
        <v>Residential</v>
      </c>
      <c r="E307" s="49">
        <f>Calculations!D277</f>
        <v>1.3068638127143399</v>
      </c>
      <c r="F307" s="49">
        <f>Calculations!H277</f>
        <v>1.3068638127143399</v>
      </c>
      <c r="G307" s="49">
        <f>Calculations!L277</f>
        <v>100</v>
      </c>
      <c r="H307" s="49">
        <f>Calculations!G277</f>
        <v>0</v>
      </c>
      <c r="I307" s="49">
        <f>Calculations!K277</f>
        <v>0</v>
      </c>
      <c r="J307" s="49">
        <f>Calculations!F277</f>
        <v>0</v>
      </c>
      <c r="K307" s="49">
        <f>Calculations!J277</f>
        <v>0</v>
      </c>
      <c r="L307" s="49">
        <f>Calculations!E277</f>
        <v>0</v>
      </c>
      <c r="M307" s="49">
        <f>Calculations!I277</f>
        <v>0</v>
      </c>
      <c r="N307" s="49">
        <f>Calculations!P277</f>
        <v>1.3054246718159184</v>
      </c>
      <c r="O307" s="49">
        <f>Calculations!T277</f>
        <v>99.889878280780266</v>
      </c>
      <c r="P307" s="49">
        <f>Calculations!O277</f>
        <v>1.4391408984214601E-3</v>
      </c>
      <c r="Q307" s="49">
        <f>Calculations!S277</f>
        <v>0.11012171921972361</v>
      </c>
      <c r="R307" s="49">
        <f>Calculations!N277</f>
        <v>0</v>
      </c>
      <c r="S307" s="49">
        <f>Calculations!R277</f>
        <v>0</v>
      </c>
      <c r="T307" s="49">
        <f>Calculations!M277</f>
        <v>0</v>
      </c>
      <c r="U307" s="49">
        <f>Calculations!Q277</f>
        <v>0</v>
      </c>
      <c r="V307" s="31">
        <f>Calculations!AA277</f>
        <v>0</v>
      </c>
      <c r="W307" s="31">
        <f>Calculations!AB277</f>
        <v>0</v>
      </c>
      <c r="X307" s="31">
        <f>Calculations!Y277</f>
        <v>0</v>
      </c>
      <c r="Y307" s="31">
        <f>Calculations!Z277</f>
        <v>0</v>
      </c>
      <c r="Z307" s="31">
        <f>Calculations!AC277</f>
        <v>0</v>
      </c>
      <c r="AA307" s="31">
        <f>Calculations!AD277</f>
        <v>0</v>
      </c>
      <c r="AB307" s="31">
        <f>Calculations!AF277</f>
        <v>0</v>
      </c>
      <c r="AC307" s="31">
        <f>Calculations!AG277</f>
        <v>0</v>
      </c>
      <c r="AD307" s="31" t="s">
        <v>72</v>
      </c>
      <c r="AE307" s="33" t="s">
        <v>62</v>
      </c>
      <c r="AF307" s="21" t="s">
        <v>52</v>
      </c>
      <c r="AG307" s="20" t="s">
        <v>63</v>
      </c>
      <c r="AH307" s="26" t="s">
        <v>149</v>
      </c>
      <c r="AI307" s="26" t="s">
        <v>97</v>
      </c>
      <c r="AJ307" s="26" t="s">
        <v>282</v>
      </c>
      <c r="AK307" s="26" t="s">
        <v>992</v>
      </c>
    </row>
    <row r="308" spans="2:37" ht="51" x14ac:dyDescent="0.2">
      <c r="B308" s="29" t="str">
        <f>Calculations!A278</f>
        <v>49/24/002</v>
      </c>
      <c r="C308" s="20" t="str">
        <f>Calculations!B278</f>
        <v>Land to North and East of Wilmoor</v>
      </c>
      <c r="D308" s="11" t="str">
        <f>Calculations!C278</f>
        <v>Residential</v>
      </c>
      <c r="E308" s="49">
        <f>Calculations!D278</f>
        <v>0.77323981160683597</v>
      </c>
      <c r="F308" s="49">
        <f>Calculations!H278</f>
        <v>0.77323981160683597</v>
      </c>
      <c r="G308" s="49">
        <f>Calculations!L278</f>
        <v>100</v>
      </c>
      <c r="H308" s="49">
        <f>Calculations!G278</f>
        <v>0</v>
      </c>
      <c r="I308" s="49">
        <f>Calculations!K278</f>
        <v>0</v>
      </c>
      <c r="J308" s="49">
        <f>Calculations!F278</f>
        <v>0</v>
      </c>
      <c r="K308" s="49">
        <f>Calculations!J278</f>
        <v>0</v>
      </c>
      <c r="L308" s="49">
        <f>Calculations!E278</f>
        <v>0</v>
      </c>
      <c r="M308" s="49">
        <f>Calculations!I278</f>
        <v>0</v>
      </c>
      <c r="N308" s="49">
        <f>Calculations!P278</f>
        <v>0.76376082172417681</v>
      </c>
      <c r="O308" s="49">
        <f>Calculations!T278</f>
        <v>98.77412030001905</v>
      </c>
      <c r="P308" s="49">
        <f>Calculations!O278</f>
        <v>9.4789898826591508E-3</v>
      </c>
      <c r="Q308" s="49">
        <f>Calculations!S278</f>
        <v>1.2258796999809509</v>
      </c>
      <c r="R308" s="49">
        <f>Calculations!N278</f>
        <v>0</v>
      </c>
      <c r="S308" s="49">
        <f>Calculations!R278</f>
        <v>0</v>
      </c>
      <c r="T308" s="49">
        <f>Calculations!M278</f>
        <v>0</v>
      </c>
      <c r="U308" s="49">
        <f>Calculations!Q278</f>
        <v>0</v>
      </c>
      <c r="V308" s="31">
        <f>Calculations!AA278</f>
        <v>0</v>
      </c>
      <c r="W308" s="31">
        <f>Calculations!AB278</f>
        <v>0</v>
      </c>
      <c r="X308" s="31">
        <f>Calculations!Y278</f>
        <v>0</v>
      </c>
      <c r="Y308" s="31">
        <f>Calculations!Z278</f>
        <v>0</v>
      </c>
      <c r="Z308" s="31">
        <f>Calculations!AC278</f>
        <v>7.4384420242960903E-3</v>
      </c>
      <c r="AA308" s="31">
        <f>Calculations!AD278</f>
        <v>0.96198383899020767</v>
      </c>
      <c r="AB308" s="31">
        <f>Calculations!AF278</f>
        <v>0</v>
      </c>
      <c r="AC308" s="31">
        <f>Calculations!AG278</f>
        <v>0</v>
      </c>
      <c r="AD308" s="31" t="s">
        <v>72</v>
      </c>
      <c r="AE308" s="33" t="s">
        <v>78</v>
      </c>
      <c r="AF308" s="21" t="s">
        <v>52</v>
      </c>
      <c r="AG308" s="20" t="s">
        <v>63</v>
      </c>
      <c r="AH308" s="26" t="s">
        <v>96</v>
      </c>
      <c r="AI308" s="26" t="s">
        <v>97</v>
      </c>
      <c r="AJ308" s="26" t="s">
        <v>283</v>
      </c>
      <c r="AK308" s="26" t="s">
        <v>275</v>
      </c>
    </row>
    <row r="309" spans="2:37" ht="78" customHeight="1" x14ac:dyDescent="0.2">
      <c r="B309" s="29" t="str">
        <f>Calculations!A279</f>
        <v>49/24/003</v>
      </c>
      <c r="C309" s="20" t="str">
        <f>Calculations!B279</f>
        <v>Land East of Priory Farm Yard, Widford</v>
      </c>
      <c r="D309" s="11" t="str">
        <f>Calculations!C279</f>
        <v>Residential</v>
      </c>
      <c r="E309" s="49">
        <f>Calculations!D279</f>
        <v>1.01138100282258</v>
      </c>
      <c r="F309" s="49">
        <f>Calculations!H279</f>
        <v>1.01138100282258</v>
      </c>
      <c r="G309" s="49">
        <f>Calculations!L279</f>
        <v>100</v>
      </c>
      <c r="H309" s="49">
        <f>Calculations!G279</f>
        <v>0</v>
      </c>
      <c r="I309" s="49">
        <f>Calculations!K279</f>
        <v>0</v>
      </c>
      <c r="J309" s="49">
        <f>Calculations!F279</f>
        <v>0</v>
      </c>
      <c r="K309" s="49">
        <f>Calculations!J279</f>
        <v>0</v>
      </c>
      <c r="L309" s="49">
        <f>Calculations!E279</f>
        <v>0</v>
      </c>
      <c r="M309" s="49">
        <f>Calculations!I279</f>
        <v>0</v>
      </c>
      <c r="N309" s="49">
        <f>Calculations!P279</f>
        <v>0.90893261937174208</v>
      </c>
      <c r="O309" s="49">
        <f>Calculations!T279</f>
        <v>89.870446136033493</v>
      </c>
      <c r="P309" s="49">
        <f>Calculations!O279</f>
        <v>8.3839028527137593E-2</v>
      </c>
      <c r="Q309" s="49">
        <f>Calculations!S279</f>
        <v>8.2895593543044743</v>
      </c>
      <c r="R309" s="49">
        <f>Calculations!N279</f>
        <v>8.1249040006601703E-3</v>
      </c>
      <c r="S309" s="49">
        <f>Calculations!R279</f>
        <v>0.8033474999021184</v>
      </c>
      <c r="T309" s="49">
        <f>Calculations!M279</f>
        <v>1.0484450923040199E-2</v>
      </c>
      <c r="U309" s="49">
        <f>Calculations!Q279</f>
        <v>1.036647009759923</v>
      </c>
      <c r="V309" s="31">
        <f>Calculations!AA279</f>
        <v>0</v>
      </c>
      <c r="W309" s="31">
        <f>Calculations!AB279</f>
        <v>0</v>
      </c>
      <c r="X309" s="31">
        <f>Calculations!Y279</f>
        <v>0</v>
      </c>
      <c r="Y309" s="31">
        <f>Calculations!Z279</f>
        <v>0</v>
      </c>
      <c r="Z309" s="31">
        <f>Calculations!AC279</f>
        <v>3.7925847103527102E-2</v>
      </c>
      <c r="AA309" s="31">
        <f>Calculations!AD279</f>
        <v>3.7499070081090089</v>
      </c>
      <c r="AB309" s="31">
        <f>Calculations!AF279</f>
        <v>0</v>
      </c>
      <c r="AC309" s="31">
        <f>Calculations!AG279</f>
        <v>0</v>
      </c>
      <c r="AD309" s="31" t="s">
        <v>72</v>
      </c>
      <c r="AE309" s="33" t="s">
        <v>62</v>
      </c>
      <c r="AF309" s="21" t="s">
        <v>52</v>
      </c>
      <c r="AG309" s="20" t="s">
        <v>63</v>
      </c>
      <c r="AH309" s="26" t="s">
        <v>73</v>
      </c>
      <c r="AI309" s="26" t="s">
        <v>74</v>
      </c>
      <c r="AJ309" s="26" t="s">
        <v>991</v>
      </c>
      <c r="AK309" s="26" t="s">
        <v>975</v>
      </c>
    </row>
    <row r="310" spans="2:37" ht="62.25" customHeight="1" x14ac:dyDescent="0.2">
      <c r="B310" s="29" t="str">
        <f>Calculations!A280</f>
        <v>49/24/004</v>
      </c>
      <c r="C310" s="20" t="str">
        <f>Calculations!B280</f>
        <v>Land at Priory Farm Yard</v>
      </c>
      <c r="D310" s="11" t="str">
        <f>Calculations!C280</f>
        <v>Open space</v>
      </c>
      <c r="E310" s="49">
        <f>Calculations!D280</f>
        <v>28.554713098904799</v>
      </c>
      <c r="F310" s="49">
        <f>Calculations!H280</f>
        <v>28.554713098904799</v>
      </c>
      <c r="G310" s="49">
        <f>Calculations!L280</f>
        <v>100</v>
      </c>
      <c r="H310" s="49">
        <f>Calculations!G280</f>
        <v>0</v>
      </c>
      <c r="I310" s="49">
        <f>Calculations!K280</f>
        <v>0</v>
      </c>
      <c r="J310" s="49">
        <f>Calculations!F280</f>
        <v>0</v>
      </c>
      <c r="K310" s="49">
        <f>Calculations!J280</f>
        <v>0</v>
      </c>
      <c r="L310" s="49">
        <f>Calculations!E280</f>
        <v>0</v>
      </c>
      <c r="M310" s="49">
        <f>Calculations!I280</f>
        <v>0</v>
      </c>
      <c r="N310" s="49">
        <f>Calculations!P280</f>
        <v>27.106871834317513</v>
      </c>
      <c r="O310" s="49">
        <f>Calculations!T280</f>
        <v>94.929589172994284</v>
      </c>
      <c r="P310" s="49">
        <f>Calculations!O280</f>
        <v>0.88272825851042203</v>
      </c>
      <c r="Q310" s="49">
        <f>Calculations!S280</f>
        <v>3.091357477320543</v>
      </c>
      <c r="R310" s="49">
        <f>Calculations!N280</f>
        <v>0.173692744801039</v>
      </c>
      <c r="S310" s="49">
        <f>Calculations!R280</f>
        <v>0.60828047614914005</v>
      </c>
      <c r="T310" s="49">
        <f>Calculations!M280</f>
        <v>0.39142026127582402</v>
      </c>
      <c r="U310" s="49">
        <f>Calculations!Q280</f>
        <v>1.3707728735360214</v>
      </c>
      <c r="V310" s="31">
        <f>Calculations!AA280</f>
        <v>0</v>
      </c>
      <c r="W310" s="31">
        <f>Calculations!AB280</f>
        <v>0</v>
      </c>
      <c r="X310" s="31">
        <f>Calculations!Y280</f>
        <v>0</v>
      </c>
      <c r="Y310" s="31">
        <f>Calculations!Z280</f>
        <v>0</v>
      </c>
      <c r="Z310" s="31">
        <f>Calculations!AC280</f>
        <v>0.42270564537657301</v>
      </c>
      <c r="AA310" s="31">
        <f>Calculations!AD280</f>
        <v>1.4803358167614917</v>
      </c>
      <c r="AB310" s="31">
        <f>Calculations!AF280</f>
        <v>0</v>
      </c>
      <c r="AC310" s="31">
        <f>Calculations!AG280</f>
        <v>0</v>
      </c>
      <c r="AD310" s="31" t="s">
        <v>77</v>
      </c>
      <c r="AE310" s="33" t="s">
        <v>58</v>
      </c>
      <c r="AF310" s="21" t="s">
        <v>184</v>
      </c>
      <c r="AG310" s="20" t="s">
        <v>117</v>
      </c>
      <c r="AH310" s="26" t="s">
        <v>165</v>
      </c>
      <c r="AI310" s="26" t="s">
        <v>119</v>
      </c>
      <c r="AJ310" s="26" t="s">
        <v>284</v>
      </c>
      <c r="AK310" s="63" t="s">
        <v>990</v>
      </c>
    </row>
    <row r="311" spans="2:37" ht="63.75" x14ac:dyDescent="0.2">
      <c r="B311" s="64" t="str">
        <f>Calculations!A281</f>
        <v>50/24/001</v>
      </c>
      <c r="C311" s="65" t="str">
        <f>Calculations!B281</f>
        <v>The Big Field</v>
      </c>
      <c r="D311" s="66" t="str">
        <f>Calculations!C281</f>
        <v>Oil refinery</v>
      </c>
      <c r="E311" s="67">
        <f>Calculations!D281</f>
        <v>26.078097371861301</v>
      </c>
      <c r="F311" s="67">
        <f>Calculations!H281</f>
        <v>25.804984449090515</v>
      </c>
      <c r="G311" s="67">
        <f>Calculations!L281</f>
        <v>98.952711469413103</v>
      </c>
      <c r="H311" s="67">
        <f>Calculations!G281</f>
        <v>0.102983643075003</v>
      </c>
      <c r="I311" s="67">
        <f>Calculations!K281</f>
        <v>0.39490474173213291</v>
      </c>
      <c r="J311" s="67">
        <f>Calculations!F281</f>
        <v>7.9541941445707795E-2</v>
      </c>
      <c r="K311" s="67">
        <f>Calculations!J281</f>
        <v>0.30501435864540821</v>
      </c>
      <c r="L311" s="67">
        <f>Calculations!E281</f>
        <v>9.0587338250075797E-2</v>
      </c>
      <c r="M311" s="67">
        <f>Calculations!I281</f>
        <v>0.34736943020935662</v>
      </c>
      <c r="N311" s="67">
        <f>Calculations!P281</f>
        <v>23.806531654924818</v>
      </c>
      <c r="O311" s="67">
        <f>Calculations!T281</f>
        <v>91.289373283084913</v>
      </c>
      <c r="P311" s="67">
        <f>Calculations!O281</f>
        <v>1.42614817363933</v>
      </c>
      <c r="Q311" s="67">
        <f>Calculations!S281</f>
        <v>5.4687585267557424</v>
      </c>
      <c r="R311" s="67">
        <f>Calculations!N281</f>
        <v>0.34907230986620102</v>
      </c>
      <c r="S311" s="67">
        <f>Calculations!R281</f>
        <v>1.3385650988589981</v>
      </c>
      <c r="T311" s="67">
        <f>Calculations!M281</f>
        <v>0.49634523343095199</v>
      </c>
      <c r="U311" s="67">
        <f>Calculations!Q281</f>
        <v>1.9033030913003519</v>
      </c>
      <c r="V311" s="68">
        <f>Calculations!AA281</f>
        <v>1.4E-2</v>
      </c>
      <c r="W311" s="68">
        <f>Calculations!AB281</f>
        <v>5.3684898098073031E-2</v>
      </c>
      <c r="X311" s="68">
        <f>Calculations!Y281</f>
        <v>1.20302728570175E-2</v>
      </c>
      <c r="Y311" s="68">
        <f>Calculations!Z281</f>
        <v>4.6131712315785597E-2</v>
      </c>
      <c r="Z311" s="68">
        <f>Calculations!AC281</f>
        <v>0.78544642730888403</v>
      </c>
      <c r="AA311" s="68">
        <f>Calculations!AD281</f>
        <v>3.0119008151123547</v>
      </c>
      <c r="AB311" s="68">
        <f>Calculations!AF281</f>
        <v>0</v>
      </c>
      <c r="AC311" s="68">
        <f>Calculations!AG281</f>
        <v>0</v>
      </c>
      <c r="AD311" s="68" t="s">
        <v>50</v>
      </c>
      <c r="AE311" s="69" t="s">
        <v>58</v>
      </c>
      <c r="AF311" s="70" t="s">
        <v>79</v>
      </c>
      <c r="AG311" s="65" t="s">
        <v>53</v>
      </c>
      <c r="AH311" s="71" t="s">
        <v>59</v>
      </c>
      <c r="AI311" s="71" t="s">
        <v>93</v>
      </c>
      <c r="AJ311" s="65" t="s">
        <v>50</v>
      </c>
      <c r="AK311" s="65" t="s">
        <v>285</v>
      </c>
    </row>
    <row r="312" spans="2:37" ht="38.25" x14ac:dyDescent="0.2">
      <c r="B312" s="64" t="str">
        <f>Calculations!A282</f>
        <v>50/24/002</v>
      </c>
      <c r="C312" s="65" t="str">
        <f>Calculations!B282</f>
        <v>The Big Field</v>
      </c>
      <c r="D312" s="66" t="str">
        <f>Calculations!C282</f>
        <v>Oil refinery</v>
      </c>
      <c r="E312" s="67">
        <f>Calculations!D282</f>
        <v>1.75217705265386</v>
      </c>
      <c r="F312" s="67">
        <f>Calculations!H282</f>
        <v>1.75217705265386</v>
      </c>
      <c r="G312" s="67">
        <f>Calculations!L282</f>
        <v>100</v>
      </c>
      <c r="H312" s="67">
        <f>Calculations!G282</f>
        <v>0</v>
      </c>
      <c r="I312" s="67">
        <f>Calculations!K282</f>
        <v>0</v>
      </c>
      <c r="J312" s="67">
        <f>Calculations!F282</f>
        <v>0</v>
      </c>
      <c r="K312" s="67">
        <f>Calculations!J282</f>
        <v>0</v>
      </c>
      <c r="L312" s="67">
        <f>Calculations!E282</f>
        <v>0</v>
      </c>
      <c r="M312" s="67">
        <f>Calculations!I282</f>
        <v>0</v>
      </c>
      <c r="N312" s="67">
        <f>Calculations!P282</f>
        <v>1.5757597249439703</v>
      </c>
      <c r="O312" s="67">
        <f>Calculations!T282</f>
        <v>89.931535318152527</v>
      </c>
      <c r="P312" s="67">
        <f>Calculations!O282</f>
        <v>0.12681294602708701</v>
      </c>
      <c r="Q312" s="67">
        <f>Calculations!S282</f>
        <v>7.2374504525678613</v>
      </c>
      <c r="R312" s="67">
        <f>Calculations!N282</f>
        <v>1.9666869633234E-2</v>
      </c>
      <c r="S312" s="67">
        <f>Calculations!R282</f>
        <v>1.1224247916868</v>
      </c>
      <c r="T312" s="67">
        <f>Calculations!M282</f>
        <v>2.9937512049568599E-2</v>
      </c>
      <c r="U312" s="67">
        <f>Calculations!Q282</f>
        <v>1.708589437592795</v>
      </c>
      <c r="V312" s="68">
        <f>Calculations!AA282</f>
        <v>0</v>
      </c>
      <c r="W312" s="68">
        <f>Calculations!AB282</f>
        <v>0</v>
      </c>
      <c r="X312" s="68">
        <f>Calculations!Y282</f>
        <v>0</v>
      </c>
      <c r="Y312" s="68">
        <f>Calculations!Z282</f>
        <v>0</v>
      </c>
      <c r="Z312" s="68">
        <f>Calculations!AC282</f>
        <v>4.1553497741601997E-2</v>
      </c>
      <c r="AA312" s="68">
        <f>Calculations!AD282</f>
        <v>2.3715353239368571</v>
      </c>
      <c r="AB312" s="68">
        <f>Calculations!AF282</f>
        <v>0</v>
      </c>
      <c r="AC312" s="68">
        <f>Calculations!AG282</f>
        <v>0</v>
      </c>
      <c r="AD312" s="68" t="s">
        <v>72</v>
      </c>
      <c r="AE312" s="69" t="s">
        <v>58</v>
      </c>
      <c r="AF312" s="70" t="s">
        <v>79</v>
      </c>
      <c r="AG312" s="65" t="s">
        <v>63</v>
      </c>
      <c r="AH312" s="71" t="s">
        <v>73</v>
      </c>
      <c r="AI312" s="71" t="s">
        <v>74</v>
      </c>
      <c r="AJ312" s="71" t="s">
        <v>50</v>
      </c>
      <c r="AK312" s="71" t="s">
        <v>285</v>
      </c>
    </row>
    <row r="313" spans="2:37" ht="130.5" customHeight="1" x14ac:dyDescent="0.2">
      <c r="B313" s="29" t="str">
        <f>Calculations!A283</f>
        <v>02/24/015</v>
      </c>
      <c r="C313" s="20" t="str">
        <f>Calculations!B283</f>
        <v>Land South of Hare Street Road and East of Buntingford</v>
      </c>
      <c r="D313" s="11" t="str">
        <f>Calculations!C283</f>
        <v>Mixed use</v>
      </c>
      <c r="E313" s="49">
        <f>Calculations!D283</f>
        <v>60.916923761663298</v>
      </c>
      <c r="F313" s="49">
        <f>Calculations!H283</f>
        <v>57.61633333631346</v>
      </c>
      <c r="G313" s="49">
        <f>Calculations!L283</f>
        <v>94.581816970496817</v>
      </c>
      <c r="H313" s="49">
        <f>Calculations!G283</f>
        <v>4.4373505382710197E-2</v>
      </c>
      <c r="I313" s="49">
        <f>Calculations!K283</f>
        <v>7.2842656264654762E-2</v>
      </c>
      <c r="J313" s="49">
        <f>Calculations!F283</f>
        <v>0.21731536067069099</v>
      </c>
      <c r="K313" s="49">
        <f>Calculations!J283</f>
        <v>0.35674053653945925</v>
      </c>
      <c r="L313" s="49">
        <f>Calculations!E283</f>
        <v>3.0389015592964399</v>
      </c>
      <c r="M313" s="49">
        <f>Calculations!I283</f>
        <v>4.9885998366990831</v>
      </c>
      <c r="N313" s="49">
        <f>Calculations!P283</f>
        <v>60.916923761663298</v>
      </c>
      <c r="O313" s="49">
        <f>Calculations!T283</f>
        <v>100</v>
      </c>
      <c r="P313" s="49">
        <f>Calculations!O283</f>
        <v>0</v>
      </c>
      <c r="Q313" s="49">
        <f>Calculations!S283</f>
        <v>0</v>
      </c>
      <c r="R313" s="49">
        <f>Calculations!N283</f>
        <v>0</v>
      </c>
      <c r="S313" s="49">
        <f>Calculations!R283</f>
        <v>0</v>
      </c>
      <c r="T313" s="49">
        <f>Calculations!M283</f>
        <v>0</v>
      </c>
      <c r="U313" s="49">
        <f>Calculations!Q283</f>
        <v>0</v>
      </c>
      <c r="V313" s="31">
        <f>Calculations!AA283</f>
        <v>3.1669999999999998</v>
      </c>
      <c r="W313" s="31">
        <f>Calculations!AB283</f>
        <v>5.198883667190497</v>
      </c>
      <c r="X313" s="31">
        <f>Calculations!Y283</f>
        <v>6.13305553086987E-2</v>
      </c>
      <c r="Y313" s="31">
        <f>Calculations!Z283</f>
        <v>0.10067900924980015</v>
      </c>
      <c r="Z313" s="31">
        <f>Calculations!AC283</f>
        <v>0</v>
      </c>
      <c r="AA313" s="31">
        <f>Calculations!AD283</f>
        <v>0</v>
      </c>
      <c r="AB313" s="31">
        <f>Calculations!AF283</f>
        <v>0</v>
      </c>
      <c r="AC313" s="31">
        <f>Calculations!AG283</f>
        <v>0</v>
      </c>
      <c r="AD313" s="31" t="s">
        <v>50</v>
      </c>
      <c r="AE313" s="33" t="s">
        <v>62</v>
      </c>
      <c r="AF313" s="21" t="s">
        <v>52</v>
      </c>
      <c r="AG313" s="20" t="s">
        <v>53</v>
      </c>
      <c r="AH313" s="26" t="s">
        <v>59</v>
      </c>
      <c r="AI313" s="26" t="s">
        <v>93</v>
      </c>
      <c r="AJ313" s="26" t="s">
        <v>286</v>
      </c>
      <c r="AK313" s="26" t="s">
        <v>975</v>
      </c>
    </row>
    <row r="314" spans="2:37" ht="51" x14ac:dyDescent="0.2">
      <c r="B314" s="64" t="str">
        <f>Calculations!A284</f>
        <v>03/24/019</v>
      </c>
      <c r="C314" s="65" t="str">
        <f>Calculations!B284</f>
        <v>County Hall</v>
      </c>
      <c r="D314" s="66" t="str">
        <f>Calculations!C284</f>
        <v>Residential</v>
      </c>
      <c r="E314" s="67">
        <f>Calculations!D284</f>
        <v>10.3698485478461</v>
      </c>
      <c r="F314" s="67">
        <f>Calculations!H284</f>
        <v>10.3698485478461</v>
      </c>
      <c r="G314" s="67">
        <f>Calculations!L284</f>
        <v>100</v>
      </c>
      <c r="H314" s="67">
        <f>Calculations!G284</f>
        <v>0</v>
      </c>
      <c r="I314" s="67">
        <f>Calculations!K284</f>
        <v>0</v>
      </c>
      <c r="J314" s="67">
        <f>Calculations!F284</f>
        <v>0</v>
      </c>
      <c r="K314" s="67">
        <f>Calculations!J284</f>
        <v>0</v>
      </c>
      <c r="L314" s="67">
        <f>Calculations!E284</f>
        <v>0</v>
      </c>
      <c r="M314" s="67">
        <f>Calculations!I284</f>
        <v>0</v>
      </c>
      <c r="N314" s="67">
        <f>Calculations!P284</f>
        <v>9.9478485478460996</v>
      </c>
      <c r="O314" s="67">
        <f>Calculations!T284</f>
        <v>95.930509514648094</v>
      </c>
      <c r="P314" s="67">
        <f>Calculations!O284</f>
        <v>0.36499999999999999</v>
      </c>
      <c r="Q314" s="67">
        <f>Calculations!S284</f>
        <v>3.5198199695579295</v>
      </c>
      <c r="R314" s="67">
        <f>Calculations!N284</f>
        <v>4.7E-2</v>
      </c>
      <c r="S314" s="67">
        <f>Calculations!R284</f>
        <v>0.45323709197047307</v>
      </c>
      <c r="T314" s="67">
        <f>Calculations!M284</f>
        <v>0.01</v>
      </c>
      <c r="U314" s="67">
        <f>Calculations!Q284</f>
        <v>9.6433423823504921E-2</v>
      </c>
      <c r="V314" s="68">
        <f>Calculations!AA284</f>
        <v>0</v>
      </c>
      <c r="W314" s="68">
        <f>Calculations!AB284</f>
        <v>0</v>
      </c>
      <c r="X314" s="68">
        <f>Calculations!Y284</f>
        <v>0</v>
      </c>
      <c r="Y314" s="68">
        <f>Calculations!Z284</f>
        <v>0</v>
      </c>
      <c r="Z314" s="68">
        <f>Calculations!AC284</f>
        <v>0</v>
      </c>
      <c r="AA314" s="68">
        <f>Calculations!AD284</f>
        <v>0</v>
      </c>
      <c r="AB314" s="68">
        <f>Calculations!AF284</f>
        <v>0</v>
      </c>
      <c r="AC314" s="68">
        <f>Calculations!AG284</f>
        <v>0</v>
      </c>
      <c r="AD314" s="68" t="s">
        <v>72</v>
      </c>
      <c r="AE314" s="69" t="s">
        <v>62</v>
      </c>
      <c r="AF314" s="70" t="s">
        <v>52</v>
      </c>
      <c r="AG314" s="65" t="s">
        <v>63</v>
      </c>
      <c r="AH314" s="71" t="s">
        <v>73</v>
      </c>
      <c r="AI314" s="71" t="s">
        <v>74</v>
      </c>
      <c r="AJ314" s="71" t="s">
        <v>287</v>
      </c>
      <c r="AK314" s="71" t="s">
        <v>275</v>
      </c>
    </row>
  </sheetData>
  <sheetProtection algorithmName="SHA-512" hashValue="4zKt6NRS5ryI/e3t56YKcKgdHfj5gIK6xl4puJhW/A3UxYWBLKfTtkgKpn9RKyfVPfj3Wy4vHJ+pWO+uD06Dsw==" saltValue="drYpD0+kNCo9kg7H+yM9IQ==" spinCount="100000" sheet="1" objects="1" scenarios="1"/>
  <autoFilter ref="B31:AK314" xr:uid="{00000000-0001-0000-0000-000000000000}"/>
  <mergeCells count="37">
    <mergeCell ref="C25:C29"/>
    <mergeCell ref="F29:M29"/>
    <mergeCell ref="F30:G30"/>
    <mergeCell ref="H30:I30"/>
    <mergeCell ref="J30:K30"/>
    <mergeCell ref="L30:M30"/>
    <mergeCell ref="V10:Y10"/>
    <mergeCell ref="V11:W11"/>
    <mergeCell ref="N10:U10"/>
    <mergeCell ref="N11:O11"/>
    <mergeCell ref="F10:M10"/>
    <mergeCell ref="F11:G11"/>
    <mergeCell ref="H11:I11"/>
    <mergeCell ref="J11:K11"/>
    <mergeCell ref="L11:M11"/>
    <mergeCell ref="P11:Q11"/>
    <mergeCell ref="R11:S11"/>
    <mergeCell ref="T11:U11"/>
    <mergeCell ref="X11:Y11"/>
    <mergeCell ref="AE29:AE31"/>
    <mergeCell ref="P30:Q30"/>
    <mergeCell ref="R30:S30"/>
    <mergeCell ref="T30:U30"/>
    <mergeCell ref="Z29:AA29"/>
    <mergeCell ref="Z30:AA30"/>
    <mergeCell ref="X30:Y30"/>
    <mergeCell ref="N29:U29"/>
    <mergeCell ref="N30:O30"/>
    <mergeCell ref="AD29:AD31"/>
    <mergeCell ref="V30:W30"/>
    <mergeCell ref="V29:Y29"/>
    <mergeCell ref="AB10:AC10"/>
    <mergeCell ref="AB11:AC11"/>
    <mergeCell ref="AB29:AC29"/>
    <mergeCell ref="AB30:AC30"/>
    <mergeCell ref="Z10:AA10"/>
    <mergeCell ref="Z11:AA11"/>
  </mergeCells>
  <conditionalFormatting sqref="B32:AI117 B118:AJ120">
    <cfRule type="expression" dxfId="17" priority="21">
      <formula>$M32&gt;0</formula>
    </cfRule>
    <cfRule type="expression" dxfId="16" priority="22">
      <formula>OR($K32&gt;0,$W32&gt;0,$Y32&gt;0)</formula>
    </cfRule>
    <cfRule type="expression" dxfId="15" priority="23">
      <formula>$I32&gt;0</formula>
    </cfRule>
    <cfRule type="expression" dxfId="14" priority="24">
      <formula>OR($Q32&gt;0,$S32&gt;0,$U32&gt;0)</formula>
    </cfRule>
  </conditionalFormatting>
  <conditionalFormatting sqref="B121:AK314">
    <cfRule type="expression" dxfId="13" priority="1">
      <formula>$M121&gt;0</formula>
    </cfRule>
    <cfRule type="expression" dxfId="12" priority="2">
      <formula>OR($K121&gt;0,$W121&gt;0,$Y121&gt;0)</formula>
    </cfRule>
    <cfRule type="expression" dxfId="11" priority="3">
      <formula>$I121&gt;0</formula>
    </cfRule>
    <cfRule type="expression" dxfId="10" priority="4">
      <formula>OR($Q121&gt;0,$S121&gt;0,$U121&gt;0)</formula>
    </cfRule>
  </conditionalFormatting>
  <conditionalFormatting sqref="AJ32:AK41 AJ43:AK68 AK69 AJ70:AJ71 AJ72:AK73 AJ74 AK75:AK76 AJ77:AK81 AJ83:AK85 AJ86 AJ87:AK113 AJ114:AJ115 AJ116:AK117">
    <cfRule type="expression" dxfId="9" priority="13">
      <formula>$M32&gt;0</formula>
    </cfRule>
    <cfRule type="expression" dxfId="8" priority="14">
      <formula>OR($K32&gt;0,$W32&gt;0,$Y32&gt;0)</formula>
    </cfRule>
    <cfRule type="expression" dxfId="7" priority="15">
      <formula>$I32&gt;0</formula>
    </cfRule>
    <cfRule type="expression" dxfId="6" priority="16">
      <formula>OR($Q32&gt;0,$S32&gt;0,$U32&gt;0)</formula>
    </cfRule>
  </conditionalFormatting>
  <conditionalFormatting sqref="AK118">
    <cfRule type="expression" dxfId="5" priority="9">
      <formula>$M118&gt;0</formula>
    </cfRule>
    <cfRule type="expression" dxfId="4" priority="10">
      <formula>OR($K118&gt;0,$W118&gt;0,$Y118&gt;0)</formula>
    </cfRule>
    <cfRule type="expression" dxfId="3" priority="11">
      <formula>$I118&gt;0</formula>
    </cfRule>
    <cfRule type="expression" dxfId="2" priority="12">
      <formula>OR($Q118&gt;0,$S118&gt;0,$U118&gt;0)</formula>
    </cfRule>
  </conditionalFormatting>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autoPageBreaks="0"/>
  </sheetPr>
  <dimension ref="A1:AG284"/>
  <sheetViews>
    <sheetView zoomScale="60" zoomScaleNormal="60" workbookViewId="0">
      <pane xSplit="1" topLeftCell="B1" activePane="topRight" state="frozen"/>
      <selection activeCell="O284" sqref="O284"/>
      <selection pane="topRight" activeCell="G295" sqref="G295"/>
    </sheetView>
  </sheetViews>
  <sheetFormatPr defaultColWidth="9.28515625" defaultRowHeight="14.25" x14ac:dyDescent="0.2"/>
  <cols>
    <col min="1" max="1" width="12.7109375" style="37" bestFit="1" customWidth="1"/>
    <col min="2" max="2" width="146.5703125" style="37" bestFit="1" customWidth="1"/>
    <col min="3" max="3" width="22.5703125" style="37" bestFit="1" customWidth="1"/>
    <col min="4" max="4" width="16.28515625" style="37" bestFit="1" customWidth="1"/>
    <col min="5" max="5" width="17.42578125" style="37" bestFit="1" customWidth="1"/>
    <col min="6" max="6" width="17.42578125" style="37" customWidth="1"/>
    <col min="7" max="7" width="19.5703125" style="37" customWidth="1"/>
    <col min="8" max="8" width="21.42578125" style="37" customWidth="1"/>
    <col min="9" max="9" width="13.28515625" style="42" customWidth="1"/>
    <col min="10" max="11" width="17.28515625" style="42" bestFit="1" customWidth="1"/>
    <col min="12" max="12" width="14.42578125" style="42" customWidth="1"/>
    <col min="13" max="13" width="19" style="37" customWidth="1"/>
    <col min="14" max="14" width="20.7109375" style="37" customWidth="1"/>
    <col min="15" max="15" width="21.7109375" style="37" customWidth="1"/>
    <col min="16" max="16" width="30.28515625" style="37" customWidth="1"/>
    <col min="17" max="17" width="18.42578125" style="43" customWidth="1"/>
    <col min="18" max="18" width="19.5703125" style="43" customWidth="1"/>
    <col min="19" max="19" width="21.7109375" style="43" customWidth="1"/>
    <col min="20" max="20" width="31.5703125" style="43" customWidth="1"/>
    <col min="21" max="21" width="11.5703125" style="37" bestFit="1" customWidth="1"/>
    <col min="22" max="22" width="13.7109375" style="37" bestFit="1" customWidth="1"/>
    <col min="23" max="23" width="12.7109375" style="37" bestFit="1" customWidth="1"/>
    <col min="24" max="24" width="9.28515625" style="37"/>
    <col min="25" max="25" width="28.42578125" style="37" bestFit="1" customWidth="1"/>
    <col min="26" max="26" width="12.7109375" style="37" bestFit="1" customWidth="1"/>
    <col min="27" max="27" width="15.7109375" style="37" bestFit="1" customWidth="1"/>
    <col min="28" max="28" width="12.7109375" style="37" bestFit="1" customWidth="1"/>
    <col min="29" max="30" width="12.7109375" style="37" customWidth="1"/>
    <col min="31" max="31" width="9.28515625" style="37"/>
    <col min="32" max="32" width="19" style="37" bestFit="1" customWidth="1"/>
    <col min="33" max="33" width="17.7109375" style="37" bestFit="1" customWidth="1"/>
    <col min="34" max="16384" width="9.28515625" style="37"/>
  </cols>
  <sheetData>
    <row r="1" spans="1:33" x14ac:dyDescent="0.2">
      <c r="A1" s="37" t="s">
        <v>288</v>
      </c>
      <c r="B1" s="37" t="s">
        <v>289</v>
      </c>
      <c r="C1" s="37" t="s">
        <v>290</v>
      </c>
      <c r="D1" s="37" t="s">
        <v>291</v>
      </c>
      <c r="E1" s="37" t="s">
        <v>292</v>
      </c>
      <c r="F1" s="37" t="s">
        <v>293</v>
      </c>
      <c r="G1" s="37" t="s">
        <v>294</v>
      </c>
      <c r="H1" s="41" t="s">
        <v>295</v>
      </c>
      <c r="I1" s="42" t="s">
        <v>296</v>
      </c>
      <c r="J1" s="42" t="s">
        <v>297</v>
      </c>
      <c r="K1" s="42" t="s">
        <v>298</v>
      </c>
      <c r="L1" s="42" t="s">
        <v>299</v>
      </c>
      <c r="M1" s="37" t="s">
        <v>300</v>
      </c>
      <c r="N1" s="37" t="s">
        <v>301</v>
      </c>
      <c r="O1" s="37" t="s">
        <v>302</v>
      </c>
      <c r="P1" s="41" t="s">
        <v>303</v>
      </c>
      <c r="Q1" s="43" t="s">
        <v>304</v>
      </c>
      <c r="R1" s="43" t="s">
        <v>305</v>
      </c>
      <c r="S1" s="43" t="s">
        <v>306</v>
      </c>
      <c r="T1" s="43" t="s">
        <v>307</v>
      </c>
      <c r="V1" s="44" t="s">
        <v>308</v>
      </c>
      <c r="W1" s="44" t="s">
        <v>308</v>
      </c>
      <c r="Y1" s="37" t="s">
        <v>309</v>
      </c>
      <c r="Z1" s="37" t="s">
        <v>310</v>
      </c>
      <c r="AA1" s="37" t="s">
        <v>311</v>
      </c>
      <c r="AB1" s="37" t="s">
        <v>312</v>
      </c>
      <c r="AC1" s="37" t="s">
        <v>313</v>
      </c>
      <c r="AD1" s="37" t="s">
        <v>314</v>
      </c>
      <c r="AF1" s="37" t="s">
        <v>315</v>
      </c>
      <c r="AG1" s="37" t="s">
        <v>316</v>
      </c>
    </row>
    <row r="2" spans="1:33" hidden="1" x14ac:dyDescent="0.2">
      <c r="A2" s="45" t="s">
        <v>317</v>
      </c>
      <c r="B2" s="45" t="s">
        <v>318</v>
      </c>
      <c r="C2" s="37" t="s">
        <v>25</v>
      </c>
      <c r="D2" s="45">
        <v>0.73109420027162397</v>
      </c>
      <c r="E2" s="46">
        <v>8.2419396893843005E-2</v>
      </c>
      <c r="F2" s="46">
        <v>2.1488967325510699E-2</v>
      </c>
      <c r="G2" s="46">
        <v>6.1752907928847703E-2</v>
      </c>
      <c r="H2" s="38">
        <f>D2-E2-F2-G2</f>
        <v>0.5654329281234225</v>
      </c>
      <c r="I2" s="47">
        <f t="shared" ref="I2" si="0">E2/D2*100</f>
        <v>11.27343054605298</v>
      </c>
      <c r="J2" s="47">
        <f t="shared" ref="J2" si="1">F2/D2*100</f>
        <v>2.9392884415615508</v>
      </c>
      <c r="K2" s="47">
        <f t="shared" ref="K2" si="2">G2/D2*100</f>
        <v>8.4466417468370825</v>
      </c>
      <c r="L2" s="47">
        <f t="shared" ref="L2" si="3">H2/D2*100</f>
        <v>77.340639265548376</v>
      </c>
      <c r="M2" s="37">
        <v>3.4654295254456499E-2</v>
      </c>
      <c r="N2" s="45">
        <v>1.5352635088720101E-2</v>
      </c>
      <c r="O2" s="45">
        <v>8.3755911599067603E-2</v>
      </c>
      <c r="P2" s="38">
        <f t="shared" ref="P2:P32" si="4">D2-SUM(M2,N2,O2)</f>
        <v>0.59733135832937978</v>
      </c>
      <c r="Q2" s="47">
        <f t="shared" ref="Q2:Q32" si="5">M2/D2*100</f>
        <v>4.740058838051425</v>
      </c>
      <c r="R2" s="47">
        <f t="shared" ref="R2:R32" si="6">N2/D2*100</f>
        <v>2.0999530680199796</v>
      </c>
      <c r="S2" s="47">
        <f t="shared" ref="S2:S32" si="7">O2/D2*100</f>
        <v>11.456240737233275</v>
      </c>
      <c r="T2" s="47">
        <f t="shared" ref="T2:T32" si="8">P2/D2*100</f>
        <v>81.703747356695317</v>
      </c>
      <c r="U2" s="39"/>
      <c r="V2" s="40">
        <f>SUM(I2:L2)</f>
        <v>99.999999999999986</v>
      </c>
      <c r="W2" s="40">
        <f t="shared" ref="W2:W32" si="9">SUM(Q2:R2,S2)</f>
        <v>18.29625264330468</v>
      </c>
      <c r="Y2" s="37">
        <v>0</v>
      </c>
      <c r="Z2" s="48">
        <f t="shared" ref="Z2:Z32" si="10">Y2/D2*100</f>
        <v>0</v>
      </c>
      <c r="AA2" s="37">
        <v>1.9E-2</v>
      </c>
      <c r="AB2" s="48">
        <f>AA2/D2*100</f>
        <v>2.598844306648981</v>
      </c>
      <c r="AC2" s="37">
        <v>5.43069345002768E-2</v>
      </c>
      <c r="AD2" s="48">
        <f>AC2/D2*100</f>
        <v>7.428171975663342</v>
      </c>
      <c r="AF2" s="37">
        <v>0</v>
      </c>
      <c r="AG2" s="48">
        <f t="shared" ref="AG2:AG65" si="11">AF2/D2*100</f>
        <v>0</v>
      </c>
    </row>
    <row r="3" spans="1:33" hidden="1" x14ac:dyDescent="0.2">
      <c r="A3" s="45" t="s">
        <v>319</v>
      </c>
      <c r="B3" s="45" t="s">
        <v>320</v>
      </c>
      <c r="C3" s="37" t="s">
        <v>25</v>
      </c>
      <c r="D3" s="45">
        <v>11.1108677419699</v>
      </c>
      <c r="E3" s="46">
        <v>0.10955426058241199</v>
      </c>
      <c r="F3" s="46">
        <v>0.61501995992184</v>
      </c>
      <c r="G3" s="46">
        <v>5.9271989159096297</v>
      </c>
      <c r="H3" s="38">
        <f t="shared" ref="H3:H65" si="12">D3-E3-F3-G3</f>
        <v>4.4590946055560181</v>
      </c>
      <c r="I3" s="47">
        <f t="shared" ref="I3:I65" si="13">E3/D3*100</f>
        <v>0.98600994203706172</v>
      </c>
      <c r="J3" s="47">
        <f t="shared" ref="J3:J65" si="14">F3/D3*100</f>
        <v>5.5353008802245007</v>
      </c>
      <c r="K3" s="47">
        <f t="shared" ref="K3:K65" si="15">G3/D3*100</f>
        <v>53.345958691600515</v>
      </c>
      <c r="L3" s="47">
        <f t="shared" ref="L3:L65" si="16">H3/D3*100</f>
        <v>40.132730486137923</v>
      </c>
      <c r="M3" s="37">
        <v>3.3608352133887798E-2</v>
      </c>
      <c r="N3" s="45">
        <v>9.2388987826846999E-2</v>
      </c>
      <c r="O3" s="45">
        <v>0.36146510140958898</v>
      </c>
      <c r="P3" s="38">
        <f t="shared" si="4"/>
        <v>10.623405300599575</v>
      </c>
      <c r="Q3" s="47">
        <f t="shared" si="5"/>
        <v>0.30248179453110119</v>
      </c>
      <c r="R3" s="47">
        <f t="shared" si="6"/>
        <v>0.83151910338973134</v>
      </c>
      <c r="S3" s="47">
        <f t="shared" si="7"/>
        <v>3.2532571695026142</v>
      </c>
      <c r="T3" s="47">
        <f t="shared" si="8"/>
        <v>95.612741932576554</v>
      </c>
      <c r="U3" s="39"/>
      <c r="V3" s="40">
        <f t="shared" ref="V3:V65" si="17">SUM(I3:L3)</f>
        <v>100</v>
      </c>
      <c r="W3" s="40">
        <f t="shared" si="9"/>
        <v>4.3872580674234465</v>
      </c>
      <c r="Y3" s="37">
        <v>3.4480746100125502E-3</v>
      </c>
      <c r="Z3" s="48">
        <f t="shared" si="10"/>
        <v>3.1033351220516141E-2</v>
      </c>
      <c r="AA3" s="37">
        <v>1.9E-2</v>
      </c>
      <c r="AB3" s="48">
        <f t="shared" ref="AB3:AB66" si="18">AA3/D3*100</f>
        <v>0.1710037455331225</v>
      </c>
      <c r="AC3" s="37">
        <v>0.14492627351250101</v>
      </c>
      <c r="AD3" s="48">
        <f t="shared" ref="AD3:AD66" si="19">AC3/D3*100</f>
        <v>1.3043650314102859</v>
      </c>
      <c r="AF3" s="37">
        <v>0</v>
      </c>
      <c r="AG3" s="48">
        <f t="shared" si="11"/>
        <v>0</v>
      </c>
    </row>
    <row r="4" spans="1:33" hidden="1" x14ac:dyDescent="0.2">
      <c r="A4" s="45" t="s">
        <v>321</v>
      </c>
      <c r="B4" s="45" t="s">
        <v>322</v>
      </c>
      <c r="C4" s="37" t="s">
        <v>25</v>
      </c>
      <c r="D4" s="45">
        <v>0.91191778225761899</v>
      </c>
      <c r="E4" s="46">
        <v>0</v>
      </c>
      <c r="F4" s="46">
        <v>0</v>
      </c>
      <c r="G4" s="46">
        <v>0.72072993490106396</v>
      </c>
      <c r="H4" s="38">
        <f t="shared" si="12"/>
        <v>0.19118784735655503</v>
      </c>
      <c r="I4" s="47">
        <f t="shared" si="13"/>
        <v>0</v>
      </c>
      <c r="J4" s="47">
        <f t="shared" si="14"/>
        <v>0</v>
      </c>
      <c r="K4" s="47">
        <f t="shared" si="15"/>
        <v>79.034530187224277</v>
      </c>
      <c r="L4" s="47">
        <f t="shared" si="16"/>
        <v>20.96546981277573</v>
      </c>
      <c r="M4" s="37">
        <v>0</v>
      </c>
      <c r="N4" s="45">
        <v>0</v>
      </c>
      <c r="O4" s="45">
        <v>0</v>
      </c>
      <c r="P4" s="38">
        <f t="shared" si="4"/>
        <v>0.91191778225761899</v>
      </c>
      <c r="Q4" s="47">
        <f t="shared" si="5"/>
        <v>0</v>
      </c>
      <c r="R4" s="47">
        <f t="shared" si="6"/>
        <v>0</v>
      </c>
      <c r="S4" s="47">
        <f t="shared" si="7"/>
        <v>0</v>
      </c>
      <c r="T4" s="47">
        <f t="shared" si="8"/>
        <v>100</v>
      </c>
      <c r="U4" s="39"/>
      <c r="V4" s="40">
        <f t="shared" si="17"/>
        <v>100</v>
      </c>
      <c r="W4" s="40">
        <f t="shared" si="9"/>
        <v>0</v>
      </c>
      <c r="Y4" s="37">
        <v>0</v>
      </c>
      <c r="Z4" s="48">
        <f t="shared" si="10"/>
        <v>0</v>
      </c>
      <c r="AA4" s="37">
        <v>0</v>
      </c>
      <c r="AB4" s="48">
        <f t="shared" si="18"/>
        <v>0</v>
      </c>
      <c r="AC4" s="37">
        <v>0</v>
      </c>
      <c r="AD4" s="48">
        <f t="shared" si="19"/>
        <v>0</v>
      </c>
      <c r="AF4" s="37">
        <v>0</v>
      </c>
      <c r="AG4" s="48">
        <f t="shared" si="11"/>
        <v>0</v>
      </c>
    </row>
    <row r="5" spans="1:33" hidden="1" x14ac:dyDescent="0.2">
      <c r="A5" s="45" t="s">
        <v>323</v>
      </c>
      <c r="B5" s="45" t="s">
        <v>324</v>
      </c>
      <c r="C5" s="37" t="s">
        <v>25</v>
      </c>
      <c r="D5" s="45">
        <v>0.44035773955143498</v>
      </c>
      <c r="E5" s="46">
        <v>2.00674895914882E-2</v>
      </c>
      <c r="F5" s="46">
        <v>5.1468335045975901E-2</v>
      </c>
      <c r="G5" s="46">
        <v>0.218547662637743</v>
      </c>
      <c r="H5" s="38">
        <f t="shared" si="12"/>
        <v>0.15027425227622787</v>
      </c>
      <c r="I5" s="47">
        <f t="shared" si="13"/>
        <v>4.5570879739571977</v>
      </c>
      <c r="J5" s="47">
        <f t="shared" si="14"/>
        <v>11.687846135826632</v>
      </c>
      <c r="K5" s="47">
        <f t="shared" si="15"/>
        <v>49.62957227920279</v>
      </c>
      <c r="L5" s="47">
        <f t="shared" si="16"/>
        <v>34.125493611013376</v>
      </c>
      <c r="M5" s="37">
        <v>0</v>
      </c>
      <c r="N5" s="45">
        <v>6.1272043481687402E-3</v>
      </c>
      <c r="O5" s="45">
        <v>1.15562560299105E-2</v>
      </c>
      <c r="P5" s="38">
        <f t="shared" si="4"/>
        <v>0.42267427917335576</v>
      </c>
      <c r="Q5" s="47">
        <f t="shared" si="5"/>
        <v>0</v>
      </c>
      <c r="R5" s="47">
        <f t="shared" si="6"/>
        <v>1.3914151604125642</v>
      </c>
      <c r="S5" s="47">
        <f t="shared" si="7"/>
        <v>2.624288162093424</v>
      </c>
      <c r="T5" s="47">
        <f t="shared" si="8"/>
        <v>95.984296677494015</v>
      </c>
      <c r="U5" s="39"/>
      <c r="V5" s="40">
        <f t="shared" si="17"/>
        <v>100</v>
      </c>
      <c r="W5" s="40">
        <f t="shared" si="9"/>
        <v>4.0157033225059884</v>
      </c>
      <c r="Y5" s="37">
        <v>4.5244147492930598E-2</v>
      </c>
      <c r="Z5" s="48">
        <f t="shared" si="10"/>
        <v>10.274407244214215</v>
      </c>
      <c r="AA5" s="37">
        <v>0</v>
      </c>
      <c r="AB5" s="48">
        <f t="shared" si="18"/>
        <v>0</v>
      </c>
      <c r="AC5" s="37">
        <v>6.7782893501134797E-3</v>
      </c>
      <c r="AD5" s="48">
        <f t="shared" si="19"/>
        <v>1.5392688129015517</v>
      </c>
      <c r="AF5" s="37">
        <v>0</v>
      </c>
      <c r="AG5" s="48">
        <f t="shared" si="11"/>
        <v>0</v>
      </c>
    </row>
    <row r="6" spans="1:33" hidden="1" x14ac:dyDescent="0.2">
      <c r="A6" s="45" t="s">
        <v>325</v>
      </c>
      <c r="B6" s="45" t="s">
        <v>326</v>
      </c>
      <c r="C6" s="37" t="s">
        <v>25</v>
      </c>
      <c r="D6" s="45">
        <v>1.26505792245033</v>
      </c>
      <c r="E6" s="46">
        <v>3.2893916645721402E-2</v>
      </c>
      <c r="F6" s="46">
        <v>0.89711719696338399</v>
      </c>
      <c r="G6" s="46">
        <v>0.28167186604886901</v>
      </c>
      <c r="H6" s="38">
        <f t="shared" si="12"/>
        <v>5.3374942792355606E-2</v>
      </c>
      <c r="I6" s="47">
        <f t="shared" si="13"/>
        <v>2.6001905574416826</v>
      </c>
      <c r="J6" s="47">
        <f t="shared" si="14"/>
        <v>70.915108394857512</v>
      </c>
      <c r="K6" s="47">
        <f t="shared" si="15"/>
        <v>22.265531170564113</v>
      </c>
      <c r="L6" s="47">
        <f t="shared" si="16"/>
        <v>4.2191698771366939</v>
      </c>
      <c r="M6" s="37">
        <v>0.114186338849843</v>
      </c>
      <c r="N6" s="45">
        <v>0.13250247089238801</v>
      </c>
      <c r="O6" s="45">
        <v>0.23636448982793901</v>
      </c>
      <c r="P6" s="38">
        <f t="shared" si="4"/>
        <v>0.78200462288016004</v>
      </c>
      <c r="Q6" s="47">
        <f t="shared" si="5"/>
        <v>9.0261747563836394</v>
      </c>
      <c r="R6" s="47">
        <f t="shared" si="6"/>
        <v>10.474024038025062</v>
      </c>
      <c r="S6" s="47">
        <f t="shared" si="7"/>
        <v>18.684084391180864</v>
      </c>
      <c r="T6" s="47">
        <f t="shared" si="8"/>
        <v>61.815716814410436</v>
      </c>
      <c r="U6" s="39"/>
      <c r="V6" s="40">
        <f t="shared" si="17"/>
        <v>100</v>
      </c>
      <c r="W6" s="40">
        <f t="shared" si="9"/>
        <v>38.184283185589564</v>
      </c>
      <c r="Y6" s="37">
        <v>6.5757067096565099E-4</v>
      </c>
      <c r="Z6" s="48">
        <f t="shared" si="10"/>
        <v>5.1979491159739301E-2</v>
      </c>
      <c r="AA6" s="37">
        <v>0</v>
      </c>
      <c r="AB6" s="48">
        <f t="shared" si="18"/>
        <v>0</v>
      </c>
      <c r="AC6" s="37">
        <v>0.16024499504546899</v>
      </c>
      <c r="AD6" s="48">
        <f t="shared" si="19"/>
        <v>12.667008537845087</v>
      </c>
      <c r="AF6" s="37">
        <v>0</v>
      </c>
      <c r="AG6" s="48">
        <f t="shared" si="11"/>
        <v>0</v>
      </c>
    </row>
    <row r="7" spans="1:33" hidden="1" x14ac:dyDescent="0.2">
      <c r="A7" s="45" t="s">
        <v>327</v>
      </c>
      <c r="B7" s="45" t="s">
        <v>328</v>
      </c>
      <c r="C7" s="37" t="s">
        <v>25</v>
      </c>
      <c r="D7" s="45">
        <v>0.21664485878131801</v>
      </c>
      <c r="E7" s="46">
        <v>0</v>
      </c>
      <c r="F7" s="46">
        <v>0</v>
      </c>
      <c r="G7" s="46">
        <v>0</v>
      </c>
      <c r="H7" s="38">
        <f t="shared" si="12"/>
        <v>0.21664485878131801</v>
      </c>
      <c r="I7" s="47">
        <f t="shared" si="13"/>
        <v>0</v>
      </c>
      <c r="J7" s="47">
        <f t="shared" si="14"/>
        <v>0</v>
      </c>
      <c r="K7" s="47">
        <f t="shared" si="15"/>
        <v>0</v>
      </c>
      <c r="L7" s="47">
        <f t="shared" si="16"/>
        <v>100</v>
      </c>
      <c r="M7" s="37">
        <v>8.4809893142439204E-3</v>
      </c>
      <c r="N7" s="45">
        <v>2.7262309743113201E-3</v>
      </c>
      <c r="O7" s="45">
        <v>7.9012065136397705E-3</v>
      </c>
      <c r="P7" s="38">
        <f t="shared" si="4"/>
        <v>0.19753643197912299</v>
      </c>
      <c r="Q7" s="47">
        <f t="shared" si="5"/>
        <v>3.9146967816137552</v>
      </c>
      <c r="R7" s="47">
        <f t="shared" si="6"/>
        <v>1.2583871085827087</v>
      </c>
      <c r="S7" s="47">
        <f t="shared" si="7"/>
        <v>3.647077783468323</v>
      </c>
      <c r="T7" s="47">
        <f t="shared" si="8"/>
        <v>91.179838326335215</v>
      </c>
      <c r="U7" s="39"/>
      <c r="V7" s="40">
        <f t="shared" si="17"/>
        <v>100</v>
      </c>
      <c r="W7" s="40">
        <f t="shared" si="9"/>
        <v>8.8201616736647868</v>
      </c>
      <c r="Y7" s="37">
        <v>0</v>
      </c>
      <c r="Z7" s="48">
        <f t="shared" si="10"/>
        <v>0</v>
      </c>
      <c r="AA7" s="37">
        <v>0</v>
      </c>
      <c r="AB7" s="48">
        <f t="shared" si="18"/>
        <v>0</v>
      </c>
      <c r="AC7" s="37">
        <v>5.0696967845782603E-3</v>
      </c>
      <c r="AD7" s="48">
        <f t="shared" si="19"/>
        <v>2.3400955892037243</v>
      </c>
      <c r="AF7" s="37">
        <v>0</v>
      </c>
      <c r="AG7" s="48">
        <f t="shared" si="11"/>
        <v>0</v>
      </c>
    </row>
    <row r="8" spans="1:33" hidden="1" x14ac:dyDescent="0.2">
      <c r="A8" s="45" t="s">
        <v>329</v>
      </c>
      <c r="B8" s="45" t="s">
        <v>330</v>
      </c>
      <c r="C8" s="37" t="s">
        <v>26</v>
      </c>
      <c r="D8" s="45">
        <v>11.5255397367843</v>
      </c>
      <c r="E8" s="46">
        <v>0</v>
      </c>
      <c r="F8" s="46">
        <v>0</v>
      </c>
      <c r="G8" s="46">
        <v>0</v>
      </c>
      <c r="H8" s="38">
        <f t="shared" si="12"/>
        <v>11.5255397367843</v>
      </c>
      <c r="I8" s="47">
        <f t="shared" si="13"/>
        <v>0</v>
      </c>
      <c r="J8" s="47">
        <f t="shared" si="14"/>
        <v>0</v>
      </c>
      <c r="K8" s="47">
        <f t="shared" si="15"/>
        <v>0</v>
      </c>
      <c r="L8" s="47">
        <f t="shared" si="16"/>
        <v>100</v>
      </c>
      <c r="M8" s="37">
        <v>2.23345325040805E-2</v>
      </c>
      <c r="N8" s="45">
        <v>2.690550229867E-2</v>
      </c>
      <c r="O8" s="45">
        <v>0.130321551913999</v>
      </c>
      <c r="P8" s="38">
        <f t="shared" si="4"/>
        <v>11.34597815006755</v>
      </c>
      <c r="Q8" s="47">
        <f t="shared" si="5"/>
        <v>0.19378296387108704</v>
      </c>
      <c r="R8" s="47">
        <f t="shared" si="6"/>
        <v>0.23344244966506714</v>
      </c>
      <c r="S8" s="47">
        <f t="shared" si="7"/>
        <v>1.1307197310514809</v>
      </c>
      <c r="T8" s="47">
        <f t="shared" si="8"/>
        <v>98.442054855412366</v>
      </c>
      <c r="U8" s="39"/>
      <c r="V8" s="40">
        <f t="shared" si="17"/>
        <v>100</v>
      </c>
      <c r="W8" s="40">
        <f t="shared" si="9"/>
        <v>1.5579451445876351</v>
      </c>
      <c r="Y8" s="37">
        <v>0</v>
      </c>
      <c r="Z8" s="48">
        <f t="shared" si="10"/>
        <v>0</v>
      </c>
      <c r="AA8" s="37">
        <v>0</v>
      </c>
      <c r="AB8" s="48">
        <f t="shared" si="18"/>
        <v>0</v>
      </c>
      <c r="AC8" s="37">
        <v>6.0737102354380797E-2</v>
      </c>
      <c r="AD8" s="48">
        <f t="shared" si="19"/>
        <v>0.5269783779455941</v>
      </c>
      <c r="AF8" s="37">
        <v>0</v>
      </c>
      <c r="AG8" s="48">
        <f t="shared" si="11"/>
        <v>0</v>
      </c>
    </row>
    <row r="9" spans="1:33" hidden="1" x14ac:dyDescent="0.2">
      <c r="A9" s="45" t="s">
        <v>331</v>
      </c>
      <c r="B9" s="45" t="s">
        <v>332</v>
      </c>
      <c r="C9" s="37" t="s">
        <v>26</v>
      </c>
      <c r="D9" s="45">
        <v>4.9379628608320996</v>
      </c>
      <c r="E9" s="46">
        <v>0</v>
      </c>
      <c r="F9" s="46">
        <v>0</v>
      </c>
      <c r="G9" s="46">
        <v>0</v>
      </c>
      <c r="H9" s="38">
        <f t="shared" si="12"/>
        <v>4.9379628608320996</v>
      </c>
      <c r="I9" s="47">
        <f t="shared" si="13"/>
        <v>0</v>
      </c>
      <c r="J9" s="47">
        <f t="shared" si="14"/>
        <v>0</v>
      </c>
      <c r="K9" s="47">
        <f t="shared" si="15"/>
        <v>0</v>
      </c>
      <c r="L9" s="47">
        <f t="shared" si="16"/>
        <v>100</v>
      </c>
      <c r="M9" s="37">
        <v>0.19360575107677999</v>
      </c>
      <c r="N9" s="45">
        <v>7.2477974245256996E-2</v>
      </c>
      <c r="O9" s="45">
        <v>0.13463893539890201</v>
      </c>
      <c r="P9" s="38">
        <f t="shared" si="4"/>
        <v>4.5372402001111602</v>
      </c>
      <c r="Q9" s="47">
        <f t="shared" si="5"/>
        <v>3.9207615879912741</v>
      </c>
      <c r="R9" s="47">
        <f t="shared" si="6"/>
        <v>1.4677707444936854</v>
      </c>
      <c r="S9" s="47">
        <f t="shared" si="7"/>
        <v>2.7266089112750822</v>
      </c>
      <c r="T9" s="47">
        <f t="shared" si="8"/>
        <v>91.88485875623995</v>
      </c>
      <c r="U9" s="39"/>
      <c r="V9" s="40">
        <f t="shared" si="17"/>
        <v>100</v>
      </c>
      <c r="W9" s="40">
        <f t="shared" si="9"/>
        <v>8.115141243760041</v>
      </c>
      <c r="Y9" s="37">
        <v>0</v>
      </c>
      <c r="Z9" s="48">
        <f t="shared" si="10"/>
        <v>0</v>
      </c>
      <c r="AA9" s="37">
        <v>0</v>
      </c>
      <c r="AB9" s="48">
        <f t="shared" si="18"/>
        <v>0</v>
      </c>
      <c r="AC9" s="37">
        <v>5.27131359983221E-2</v>
      </c>
      <c r="AD9" s="48">
        <f t="shared" si="19"/>
        <v>1.0675077452777637</v>
      </c>
      <c r="AF9" s="37">
        <v>0</v>
      </c>
      <c r="AG9" s="48">
        <f t="shared" si="11"/>
        <v>0</v>
      </c>
    </row>
    <row r="10" spans="1:33" hidden="1" x14ac:dyDescent="0.2">
      <c r="A10" s="45" t="s">
        <v>333</v>
      </c>
      <c r="B10" s="45" t="s">
        <v>334</v>
      </c>
      <c r="C10" s="37" t="s">
        <v>28</v>
      </c>
      <c r="D10" s="45">
        <v>2.5532586778404598</v>
      </c>
      <c r="E10" s="46">
        <v>7.0823552056461597E-2</v>
      </c>
      <c r="F10" s="46">
        <v>2.53692334005609E-4</v>
      </c>
      <c r="G10" s="46">
        <v>0.68185466288455299</v>
      </c>
      <c r="H10" s="38">
        <f t="shared" si="12"/>
        <v>1.8003267705654395</v>
      </c>
      <c r="I10" s="47">
        <f t="shared" si="13"/>
        <v>2.7738494603439081</v>
      </c>
      <c r="J10" s="47">
        <f t="shared" si="14"/>
        <v>9.9360216106337256E-3</v>
      </c>
      <c r="K10" s="47">
        <f t="shared" si="15"/>
        <v>26.705271534072061</v>
      </c>
      <c r="L10" s="47">
        <f t="shared" si="16"/>
        <v>70.510942983973393</v>
      </c>
      <c r="M10" s="37">
        <v>0.103466146812299</v>
      </c>
      <c r="N10" s="45">
        <v>3.2174707542330698E-2</v>
      </c>
      <c r="O10" s="45">
        <v>9.8711490983833194E-2</v>
      </c>
      <c r="P10" s="38">
        <f t="shared" si="4"/>
        <v>2.3189063325019967</v>
      </c>
      <c r="Q10" s="47">
        <f t="shared" si="5"/>
        <v>4.0523174447725925</v>
      </c>
      <c r="R10" s="47">
        <f t="shared" si="6"/>
        <v>1.2601428841336197</v>
      </c>
      <c r="S10" s="47">
        <f t="shared" si="7"/>
        <v>3.8660983252712624</v>
      </c>
      <c r="T10" s="47">
        <f t="shared" si="8"/>
        <v>90.821441345822521</v>
      </c>
      <c r="U10" s="39"/>
      <c r="V10" s="40">
        <f t="shared" si="17"/>
        <v>100</v>
      </c>
      <c r="W10" s="40">
        <f t="shared" si="9"/>
        <v>9.1785586541774755</v>
      </c>
      <c r="Y10" s="37">
        <v>1.4587859419407299E-4</v>
      </c>
      <c r="Z10" s="48">
        <f t="shared" si="10"/>
        <v>5.7134279209600791E-3</v>
      </c>
      <c r="AA10" s="37">
        <v>4.0000000000000001E-3</v>
      </c>
      <c r="AB10" s="48">
        <f t="shared" si="18"/>
        <v>0.1566625440154458</v>
      </c>
      <c r="AC10" s="37">
        <v>5.1716153078646999E-2</v>
      </c>
      <c r="AD10" s="48">
        <f t="shared" si="19"/>
        <v>2.0254960269982671</v>
      </c>
      <c r="AF10" s="37">
        <v>0</v>
      </c>
      <c r="AG10" s="48">
        <f t="shared" si="11"/>
        <v>0</v>
      </c>
    </row>
    <row r="11" spans="1:33" hidden="1" x14ac:dyDescent="0.2">
      <c r="A11" s="45" t="s">
        <v>335</v>
      </c>
      <c r="B11" s="45" t="s">
        <v>336</v>
      </c>
      <c r="C11" s="37" t="s">
        <v>25</v>
      </c>
      <c r="D11" s="45">
        <v>3.2497801733224998</v>
      </c>
      <c r="E11" s="46">
        <v>0</v>
      </c>
      <c r="F11" s="46">
        <v>0</v>
      </c>
      <c r="G11" s="46">
        <v>0</v>
      </c>
      <c r="H11" s="38">
        <f t="shared" si="12"/>
        <v>3.2497801733224998</v>
      </c>
      <c r="I11" s="47">
        <f t="shared" si="13"/>
        <v>0</v>
      </c>
      <c r="J11" s="47">
        <f t="shared" si="14"/>
        <v>0</v>
      </c>
      <c r="K11" s="47">
        <f t="shared" si="15"/>
        <v>0</v>
      </c>
      <c r="L11" s="47">
        <f t="shared" si="16"/>
        <v>100</v>
      </c>
      <c r="M11" s="37">
        <v>5.6744967962615897E-2</v>
      </c>
      <c r="N11" s="45">
        <v>3.4502976311839399E-2</v>
      </c>
      <c r="O11" s="45">
        <v>6.3103201508216203E-2</v>
      </c>
      <c r="P11" s="38">
        <f t="shared" si="4"/>
        <v>3.0954290275398284</v>
      </c>
      <c r="Q11" s="47">
        <f t="shared" si="5"/>
        <v>1.7461171198112504</v>
      </c>
      <c r="R11" s="47">
        <f t="shared" si="6"/>
        <v>1.0617018527922262</v>
      </c>
      <c r="S11" s="47">
        <f t="shared" si="7"/>
        <v>1.941768308706892</v>
      </c>
      <c r="T11" s="47">
        <f t="shared" si="8"/>
        <v>95.250412718689631</v>
      </c>
      <c r="U11" s="39"/>
      <c r="V11" s="40">
        <f t="shared" si="17"/>
        <v>100</v>
      </c>
      <c r="W11" s="40">
        <f t="shared" si="9"/>
        <v>4.7495872813103688</v>
      </c>
      <c r="Y11" s="37">
        <v>0</v>
      </c>
      <c r="Z11" s="48">
        <f t="shared" si="10"/>
        <v>0</v>
      </c>
      <c r="AA11" s="37">
        <v>0</v>
      </c>
      <c r="AB11" s="48">
        <f t="shared" si="18"/>
        <v>0</v>
      </c>
      <c r="AC11" s="37">
        <v>3.33561792002234E-2</v>
      </c>
      <c r="AD11" s="48">
        <f t="shared" si="19"/>
        <v>1.0264134009446189</v>
      </c>
      <c r="AF11" s="37">
        <v>0</v>
      </c>
      <c r="AG11" s="48">
        <f t="shared" si="11"/>
        <v>0</v>
      </c>
    </row>
    <row r="12" spans="1:33" hidden="1" x14ac:dyDescent="0.2">
      <c r="A12" s="45" t="s">
        <v>337</v>
      </c>
      <c r="B12" s="45" t="s">
        <v>338</v>
      </c>
      <c r="C12" s="37" t="s">
        <v>25</v>
      </c>
      <c r="D12" s="45">
        <v>0.75246566641670598</v>
      </c>
      <c r="E12" s="46">
        <v>0</v>
      </c>
      <c r="F12" s="46">
        <v>0</v>
      </c>
      <c r="G12" s="46">
        <v>0</v>
      </c>
      <c r="H12" s="38">
        <f t="shared" si="12"/>
        <v>0.75246566641670598</v>
      </c>
      <c r="I12" s="47">
        <f t="shared" si="13"/>
        <v>0</v>
      </c>
      <c r="J12" s="47">
        <f t="shared" si="14"/>
        <v>0</v>
      </c>
      <c r="K12" s="47">
        <f t="shared" si="15"/>
        <v>0</v>
      </c>
      <c r="L12" s="47">
        <f t="shared" si="16"/>
        <v>100</v>
      </c>
      <c r="M12" s="37">
        <v>9.3607951530306599E-2</v>
      </c>
      <c r="N12" s="45">
        <v>7.2283472317147199E-3</v>
      </c>
      <c r="O12" s="45">
        <v>3.7564240279328698E-2</v>
      </c>
      <c r="P12" s="38">
        <f t="shared" si="4"/>
        <v>0.6140651273753559</v>
      </c>
      <c r="Q12" s="47">
        <f t="shared" si="5"/>
        <v>12.440162482904263</v>
      </c>
      <c r="R12" s="47">
        <f t="shared" si="6"/>
        <v>0.96062153455274757</v>
      </c>
      <c r="S12" s="47">
        <f t="shared" si="7"/>
        <v>4.9921533906274069</v>
      </c>
      <c r="T12" s="47">
        <f t="shared" si="8"/>
        <v>81.607062591915579</v>
      </c>
      <c r="U12" s="39"/>
      <c r="V12" s="40">
        <f t="shared" si="17"/>
        <v>100</v>
      </c>
      <c r="W12" s="40">
        <f t="shared" si="9"/>
        <v>18.392937408084418</v>
      </c>
      <c r="Y12" s="37">
        <v>0</v>
      </c>
      <c r="Z12" s="48">
        <f t="shared" si="10"/>
        <v>0</v>
      </c>
      <c r="AA12" s="37">
        <v>0</v>
      </c>
      <c r="AB12" s="48">
        <f t="shared" si="18"/>
        <v>0</v>
      </c>
      <c r="AC12" s="37">
        <v>1.6978193422776799E-2</v>
      </c>
      <c r="AD12" s="48">
        <f t="shared" si="19"/>
        <v>2.2563412764901472</v>
      </c>
      <c r="AF12" s="37">
        <v>0</v>
      </c>
      <c r="AG12" s="48">
        <f t="shared" si="11"/>
        <v>0</v>
      </c>
    </row>
    <row r="13" spans="1:33" hidden="1" x14ac:dyDescent="0.2">
      <c r="A13" s="45" t="s">
        <v>339</v>
      </c>
      <c r="B13" s="45" t="s">
        <v>340</v>
      </c>
      <c r="C13" s="37" t="s">
        <v>25</v>
      </c>
      <c r="D13" s="45">
        <v>7.2295256877356202</v>
      </c>
      <c r="E13" s="46">
        <v>0</v>
      </c>
      <c r="F13" s="46">
        <v>0</v>
      </c>
      <c r="G13" s="46">
        <v>0</v>
      </c>
      <c r="H13" s="38">
        <f t="shared" si="12"/>
        <v>7.2295256877356202</v>
      </c>
      <c r="I13" s="47">
        <f t="shared" si="13"/>
        <v>0</v>
      </c>
      <c r="J13" s="47">
        <f t="shared" si="14"/>
        <v>0</v>
      </c>
      <c r="K13" s="47">
        <f t="shared" si="15"/>
        <v>0</v>
      </c>
      <c r="L13" s="47">
        <f t="shared" si="16"/>
        <v>100</v>
      </c>
      <c r="M13" s="37">
        <v>7.6998300692756302E-2</v>
      </c>
      <c r="N13" s="45">
        <v>6.8961878823330297E-2</v>
      </c>
      <c r="O13" s="45">
        <v>0.23442924662255901</v>
      </c>
      <c r="P13" s="38">
        <f t="shared" si="4"/>
        <v>6.8491362615969749</v>
      </c>
      <c r="Q13" s="47">
        <f t="shared" si="5"/>
        <v>1.0650532831410846</v>
      </c>
      <c r="R13" s="47">
        <f t="shared" si="6"/>
        <v>0.95389216114577546</v>
      </c>
      <c r="S13" s="47">
        <f t="shared" si="7"/>
        <v>3.2426642735394342</v>
      </c>
      <c r="T13" s="47">
        <f t="shared" si="8"/>
        <v>94.738390282173711</v>
      </c>
      <c r="U13" s="39"/>
      <c r="V13" s="40">
        <f t="shared" si="17"/>
        <v>100</v>
      </c>
      <c r="W13" s="40">
        <f t="shared" si="9"/>
        <v>5.2616097178262944</v>
      </c>
      <c r="Y13" s="37">
        <v>0</v>
      </c>
      <c r="Z13" s="48">
        <f t="shared" si="10"/>
        <v>0</v>
      </c>
      <c r="AA13" s="37">
        <v>0</v>
      </c>
      <c r="AB13" s="48">
        <f t="shared" si="18"/>
        <v>0</v>
      </c>
      <c r="AC13" s="37">
        <v>0.105344822028883</v>
      </c>
      <c r="AD13" s="48">
        <f t="shared" si="19"/>
        <v>1.4571470740825094</v>
      </c>
      <c r="AF13" s="37">
        <v>0</v>
      </c>
      <c r="AG13" s="48">
        <f t="shared" si="11"/>
        <v>0</v>
      </c>
    </row>
    <row r="14" spans="1:33" hidden="1" x14ac:dyDescent="0.2">
      <c r="A14" s="45" t="s">
        <v>341</v>
      </c>
      <c r="B14" s="45" t="s">
        <v>342</v>
      </c>
      <c r="C14" s="37" t="s">
        <v>25</v>
      </c>
      <c r="D14" s="45">
        <v>0.76392269320301698</v>
      </c>
      <c r="E14" s="46">
        <v>0</v>
      </c>
      <c r="F14" s="46">
        <v>0</v>
      </c>
      <c r="G14" s="46">
        <v>0</v>
      </c>
      <c r="H14" s="38">
        <f t="shared" si="12"/>
        <v>0.76392269320301698</v>
      </c>
      <c r="I14" s="47">
        <f t="shared" si="13"/>
        <v>0</v>
      </c>
      <c r="J14" s="47">
        <f t="shared" si="14"/>
        <v>0</v>
      </c>
      <c r="K14" s="47">
        <f t="shared" si="15"/>
        <v>0</v>
      </c>
      <c r="L14" s="47">
        <f t="shared" si="16"/>
        <v>100</v>
      </c>
      <c r="M14" s="37">
        <v>2.2405658104375399E-2</v>
      </c>
      <c r="N14" s="45">
        <v>1.32727712402964E-2</v>
      </c>
      <c r="O14" s="45">
        <v>4.4843415276086297E-2</v>
      </c>
      <c r="P14" s="38">
        <f t="shared" si="4"/>
        <v>0.68340084858225891</v>
      </c>
      <c r="Q14" s="47">
        <f t="shared" si="5"/>
        <v>2.9329745409750463</v>
      </c>
      <c r="R14" s="47">
        <f t="shared" si="6"/>
        <v>1.7374495296959429</v>
      </c>
      <c r="S14" s="47">
        <f t="shared" si="7"/>
        <v>5.8701509557288274</v>
      </c>
      <c r="T14" s="47">
        <f t="shared" si="8"/>
        <v>89.459424973600193</v>
      </c>
      <c r="U14" s="39"/>
      <c r="V14" s="40">
        <f t="shared" si="17"/>
        <v>100</v>
      </c>
      <c r="W14" s="40">
        <f t="shared" si="9"/>
        <v>10.540575026399818</v>
      </c>
      <c r="Y14" s="37">
        <v>0</v>
      </c>
      <c r="Z14" s="48">
        <f t="shared" si="10"/>
        <v>0</v>
      </c>
      <c r="AA14" s="37">
        <v>0</v>
      </c>
      <c r="AB14" s="48">
        <f t="shared" si="18"/>
        <v>0</v>
      </c>
      <c r="AC14" s="37">
        <v>2.76019796263921E-2</v>
      </c>
      <c r="AD14" s="48">
        <f t="shared" si="19"/>
        <v>3.6131901659657477</v>
      </c>
      <c r="AF14" s="37">
        <v>0</v>
      </c>
      <c r="AG14" s="48">
        <f t="shared" si="11"/>
        <v>0</v>
      </c>
    </row>
    <row r="15" spans="1:33" hidden="1" x14ac:dyDescent="0.2">
      <c r="A15" s="45" t="s">
        <v>343</v>
      </c>
      <c r="B15" s="45" t="s">
        <v>344</v>
      </c>
      <c r="C15" s="37" t="s">
        <v>25</v>
      </c>
      <c r="D15" s="45">
        <v>14.766324260398299</v>
      </c>
      <c r="E15" s="46">
        <v>0</v>
      </c>
      <c r="F15" s="46">
        <v>0</v>
      </c>
      <c r="G15" s="46">
        <v>0</v>
      </c>
      <c r="H15" s="38">
        <f t="shared" si="12"/>
        <v>14.766324260398299</v>
      </c>
      <c r="I15" s="47">
        <f t="shared" si="13"/>
        <v>0</v>
      </c>
      <c r="J15" s="47">
        <f t="shared" si="14"/>
        <v>0</v>
      </c>
      <c r="K15" s="47">
        <f t="shared" si="15"/>
        <v>0</v>
      </c>
      <c r="L15" s="47">
        <f t="shared" si="16"/>
        <v>100</v>
      </c>
      <c r="M15" s="37">
        <v>0.89119229196280403</v>
      </c>
      <c r="N15" s="45">
        <v>0.50118102424824795</v>
      </c>
      <c r="O15" s="45">
        <v>1.2234766637072101</v>
      </c>
      <c r="P15" s="38">
        <f t="shared" si="4"/>
        <v>12.150474280480037</v>
      </c>
      <c r="Q15" s="47">
        <f t="shared" si="5"/>
        <v>6.0353021933351849</v>
      </c>
      <c r="R15" s="47">
        <f t="shared" si="6"/>
        <v>3.3940811227636507</v>
      </c>
      <c r="S15" s="47">
        <f t="shared" si="7"/>
        <v>8.2855871382185704</v>
      </c>
      <c r="T15" s="47">
        <f t="shared" si="8"/>
        <v>82.28502954568259</v>
      </c>
      <c r="U15" s="39"/>
      <c r="V15" s="40">
        <f t="shared" si="17"/>
        <v>100</v>
      </c>
      <c r="W15" s="40">
        <f t="shared" si="9"/>
        <v>17.714970454317406</v>
      </c>
      <c r="Y15" s="37">
        <v>0</v>
      </c>
      <c r="Z15" s="48">
        <f t="shared" si="10"/>
        <v>0</v>
      </c>
      <c r="AA15" s="37">
        <v>0</v>
      </c>
      <c r="AB15" s="48">
        <f t="shared" si="18"/>
        <v>0</v>
      </c>
      <c r="AC15" s="37">
        <v>0.72791215817594801</v>
      </c>
      <c r="AD15" s="48">
        <f t="shared" si="19"/>
        <v>4.9295420128903071</v>
      </c>
      <c r="AF15" s="37">
        <v>0</v>
      </c>
      <c r="AG15" s="48">
        <f t="shared" si="11"/>
        <v>0</v>
      </c>
    </row>
    <row r="16" spans="1:33" hidden="1" x14ac:dyDescent="0.2">
      <c r="A16" s="45" t="s">
        <v>345</v>
      </c>
      <c r="B16" s="45" t="s">
        <v>346</v>
      </c>
      <c r="C16" s="37" t="s">
        <v>25</v>
      </c>
      <c r="D16" s="45">
        <v>61.151016099503899</v>
      </c>
      <c r="E16" s="46">
        <v>1.78844287766566</v>
      </c>
      <c r="F16" s="46">
        <v>0.17386277532334601</v>
      </c>
      <c r="G16" s="46">
        <v>0.81114094251159896</v>
      </c>
      <c r="H16" s="38">
        <f t="shared" si="12"/>
        <v>58.377569504003297</v>
      </c>
      <c r="I16" s="47">
        <f t="shared" si="13"/>
        <v>2.9246331324332142</v>
      </c>
      <c r="J16" s="47">
        <f t="shared" si="14"/>
        <v>0.28431706685043379</v>
      </c>
      <c r="K16" s="47">
        <f t="shared" si="15"/>
        <v>1.3264553792396909</v>
      </c>
      <c r="L16" s="47">
        <f t="shared" si="16"/>
        <v>95.464594421476662</v>
      </c>
      <c r="M16" s="37">
        <v>0.91175778724534795</v>
      </c>
      <c r="N16" s="45">
        <v>0.67410623927260704</v>
      </c>
      <c r="O16" s="45">
        <v>2.2957060012441599</v>
      </c>
      <c r="P16" s="38">
        <f t="shared" si="4"/>
        <v>57.269446071741783</v>
      </c>
      <c r="Q16" s="47">
        <f t="shared" si="5"/>
        <v>1.4909936831822239</v>
      </c>
      <c r="R16" s="47">
        <f t="shared" si="6"/>
        <v>1.1023631041154129</v>
      </c>
      <c r="S16" s="47">
        <f t="shared" si="7"/>
        <v>3.75415838963105</v>
      </c>
      <c r="T16" s="47">
        <f t="shared" si="8"/>
        <v>93.652484823071319</v>
      </c>
      <c r="U16" s="39"/>
      <c r="V16" s="40">
        <f t="shared" si="17"/>
        <v>100</v>
      </c>
      <c r="W16" s="40">
        <f t="shared" si="9"/>
        <v>6.3475151769286864</v>
      </c>
      <c r="Y16" s="37">
        <v>7.88898578381617E-2</v>
      </c>
      <c r="Z16" s="48">
        <f t="shared" si="10"/>
        <v>0.12900825345206604</v>
      </c>
      <c r="AA16" s="37">
        <v>0.13400000000000001</v>
      </c>
      <c r="AB16" s="48">
        <f t="shared" si="18"/>
        <v>0.2191296376530481</v>
      </c>
      <c r="AC16" s="37">
        <v>1.2361144478036801</v>
      </c>
      <c r="AD16" s="48">
        <f t="shared" si="19"/>
        <v>2.0214127689919259</v>
      </c>
      <c r="AF16" s="37">
        <v>0</v>
      </c>
      <c r="AG16" s="48">
        <f t="shared" si="11"/>
        <v>0</v>
      </c>
    </row>
    <row r="17" spans="1:33" hidden="1" x14ac:dyDescent="0.2">
      <c r="A17" s="45" t="s">
        <v>347</v>
      </c>
      <c r="B17" s="45" t="s">
        <v>348</v>
      </c>
      <c r="C17" s="37" t="s">
        <v>25</v>
      </c>
      <c r="D17" s="45">
        <v>3.3905247901550801</v>
      </c>
      <c r="E17" s="46">
        <v>0</v>
      </c>
      <c r="F17" s="46">
        <v>0</v>
      </c>
      <c r="G17" s="46">
        <v>0</v>
      </c>
      <c r="H17" s="38">
        <f t="shared" si="12"/>
        <v>3.3905247901550801</v>
      </c>
      <c r="I17" s="47">
        <f t="shared" si="13"/>
        <v>0</v>
      </c>
      <c r="J17" s="47">
        <f t="shared" si="14"/>
        <v>0</v>
      </c>
      <c r="K17" s="47">
        <f t="shared" si="15"/>
        <v>0</v>
      </c>
      <c r="L17" s="47">
        <f t="shared" si="16"/>
        <v>100</v>
      </c>
      <c r="M17" s="37">
        <v>0</v>
      </c>
      <c r="N17" s="45">
        <v>0</v>
      </c>
      <c r="O17" s="45">
        <v>4.5235953825322202E-2</v>
      </c>
      <c r="P17" s="38">
        <f t="shared" si="4"/>
        <v>3.3452888363297579</v>
      </c>
      <c r="Q17" s="47">
        <f t="shared" si="5"/>
        <v>0</v>
      </c>
      <c r="R17" s="47">
        <f t="shared" si="6"/>
        <v>0</v>
      </c>
      <c r="S17" s="47">
        <f t="shared" si="7"/>
        <v>1.3341873787996443</v>
      </c>
      <c r="T17" s="47">
        <f t="shared" si="8"/>
        <v>98.665812621200359</v>
      </c>
      <c r="U17" s="39"/>
      <c r="V17" s="40">
        <f t="shared" si="17"/>
        <v>100</v>
      </c>
      <c r="W17" s="40">
        <f t="shared" si="9"/>
        <v>1.3341873787996443</v>
      </c>
      <c r="Y17" s="37">
        <v>0</v>
      </c>
      <c r="Z17" s="48">
        <f t="shared" si="10"/>
        <v>0</v>
      </c>
      <c r="AA17" s="37">
        <v>0</v>
      </c>
      <c r="AB17" s="48">
        <f t="shared" si="18"/>
        <v>0</v>
      </c>
      <c r="AC17" s="37">
        <v>1.8470293078699601E-2</v>
      </c>
      <c r="AD17" s="48">
        <f t="shared" si="19"/>
        <v>0.54476207141534516</v>
      </c>
      <c r="AF17" s="37">
        <v>0</v>
      </c>
      <c r="AG17" s="48">
        <f t="shared" si="11"/>
        <v>0</v>
      </c>
    </row>
    <row r="18" spans="1:33" hidden="1" x14ac:dyDescent="0.2">
      <c r="A18" s="45" t="s">
        <v>349</v>
      </c>
      <c r="B18" s="45" t="s">
        <v>350</v>
      </c>
      <c r="C18" s="37" t="s">
        <v>25</v>
      </c>
      <c r="D18" s="45">
        <v>1.2711347651387701</v>
      </c>
      <c r="E18" s="46">
        <v>2.3805976761842599E-2</v>
      </c>
      <c r="F18" s="46">
        <v>1.0346262752743201</v>
      </c>
      <c r="G18" s="46">
        <v>0.212701065867512</v>
      </c>
      <c r="H18" s="38">
        <f t="shared" si="12"/>
        <v>1.4472350954586322E-6</v>
      </c>
      <c r="I18" s="47">
        <f t="shared" si="13"/>
        <v>1.8728129711127597</v>
      </c>
      <c r="J18" s="47">
        <f t="shared" si="14"/>
        <v>81.393909099903311</v>
      </c>
      <c r="K18" s="47">
        <f t="shared" si="15"/>
        <v>16.733164075194761</v>
      </c>
      <c r="L18" s="47">
        <f t="shared" si="16"/>
        <v>1.1385378916142201E-4</v>
      </c>
      <c r="M18" s="37">
        <v>0.50138941506777102</v>
      </c>
      <c r="N18" s="45">
        <v>0.13828842950258</v>
      </c>
      <c r="O18" s="45">
        <v>0.382826258159779</v>
      </c>
      <c r="P18" s="38">
        <f t="shared" si="4"/>
        <v>0.24863066240864007</v>
      </c>
      <c r="Q18" s="47">
        <f t="shared" si="5"/>
        <v>39.444237449758859</v>
      </c>
      <c r="R18" s="47">
        <f t="shared" si="6"/>
        <v>10.879132039747414</v>
      </c>
      <c r="S18" s="47">
        <f t="shared" si="7"/>
        <v>30.116889936370022</v>
      </c>
      <c r="T18" s="47">
        <f t="shared" si="8"/>
        <v>19.559740574123705</v>
      </c>
      <c r="U18" s="39"/>
      <c r="V18" s="40">
        <f t="shared" si="17"/>
        <v>100</v>
      </c>
      <c r="W18" s="40">
        <f t="shared" si="9"/>
        <v>80.440259425876292</v>
      </c>
      <c r="Y18" s="37">
        <v>0.62555878773541096</v>
      </c>
      <c r="Z18" s="48">
        <f t="shared" si="10"/>
        <v>49.212625198487004</v>
      </c>
      <c r="AA18" s="37">
        <v>0</v>
      </c>
      <c r="AB18" s="48">
        <f t="shared" si="18"/>
        <v>0</v>
      </c>
      <c r="AC18" s="37">
        <v>0.31432342575190098</v>
      </c>
      <c r="AD18" s="48">
        <f t="shared" si="19"/>
        <v>24.72778137867909</v>
      </c>
      <c r="AF18" s="37">
        <v>0</v>
      </c>
      <c r="AG18" s="48">
        <f t="shared" si="11"/>
        <v>0</v>
      </c>
    </row>
    <row r="19" spans="1:33" hidden="1" x14ac:dyDescent="0.2">
      <c r="A19" s="45" t="s">
        <v>351</v>
      </c>
      <c r="B19" s="45" t="s">
        <v>352</v>
      </c>
      <c r="C19" s="37" t="s">
        <v>25</v>
      </c>
      <c r="D19" s="45">
        <v>7.0138684921767496</v>
      </c>
      <c r="E19" s="46">
        <v>0</v>
      </c>
      <c r="F19" s="46">
        <v>0</v>
      </c>
      <c r="G19" s="46">
        <v>0</v>
      </c>
      <c r="H19" s="38">
        <f t="shared" si="12"/>
        <v>7.0138684921767496</v>
      </c>
      <c r="I19" s="47">
        <f t="shared" si="13"/>
        <v>0</v>
      </c>
      <c r="J19" s="47">
        <f t="shared" si="14"/>
        <v>0</v>
      </c>
      <c r="K19" s="47">
        <f t="shared" si="15"/>
        <v>0</v>
      </c>
      <c r="L19" s="47">
        <f t="shared" si="16"/>
        <v>100</v>
      </c>
      <c r="M19" s="37">
        <v>1.1162564377116701E-2</v>
      </c>
      <c r="N19" s="45">
        <v>4.7212669996259497E-2</v>
      </c>
      <c r="O19" s="45">
        <v>0.59144641446313295</v>
      </c>
      <c r="P19" s="38">
        <f t="shared" si="4"/>
        <v>6.3640468433402404</v>
      </c>
      <c r="Q19" s="47">
        <f t="shared" si="5"/>
        <v>0.15914989551867698</v>
      </c>
      <c r="R19" s="47">
        <f t="shared" si="6"/>
        <v>0.67313309408239386</v>
      </c>
      <c r="S19" s="47">
        <f t="shared" si="7"/>
        <v>8.4325278570995561</v>
      </c>
      <c r="T19" s="47">
        <f t="shared" si="8"/>
        <v>90.735189153299373</v>
      </c>
      <c r="U19" s="39"/>
      <c r="V19" s="40">
        <f t="shared" si="17"/>
        <v>100</v>
      </c>
      <c r="W19" s="40">
        <f t="shared" si="9"/>
        <v>9.2648108467006267</v>
      </c>
      <c r="Y19" s="37">
        <v>0</v>
      </c>
      <c r="Z19" s="48">
        <f t="shared" si="10"/>
        <v>0</v>
      </c>
      <c r="AA19" s="37">
        <v>0</v>
      </c>
      <c r="AB19" s="48">
        <f t="shared" si="18"/>
        <v>0</v>
      </c>
      <c r="AC19" s="37">
        <v>0.26694398434645</v>
      </c>
      <c r="AD19" s="48">
        <f t="shared" si="19"/>
        <v>3.805945102110178</v>
      </c>
      <c r="AF19" s="37">
        <v>0</v>
      </c>
      <c r="AG19" s="48">
        <f t="shared" si="11"/>
        <v>0</v>
      </c>
    </row>
    <row r="20" spans="1:33" hidden="1" x14ac:dyDescent="0.2">
      <c r="A20" s="45" t="s">
        <v>353</v>
      </c>
      <c r="B20" s="45" t="s">
        <v>354</v>
      </c>
      <c r="C20" s="37" t="s">
        <v>25</v>
      </c>
      <c r="D20" s="45">
        <v>34.609659674707899</v>
      </c>
      <c r="E20" s="46">
        <v>4.7176097871386401E-3</v>
      </c>
      <c r="F20" s="46">
        <v>0</v>
      </c>
      <c r="G20" s="46">
        <v>0</v>
      </c>
      <c r="H20" s="38">
        <f t="shared" si="12"/>
        <v>34.604942064920763</v>
      </c>
      <c r="I20" s="47">
        <f t="shared" si="13"/>
        <v>1.363090487302937E-2</v>
      </c>
      <c r="J20" s="47">
        <f t="shared" si="14"/>
        <v>0</v>
      </c>
      <c r="K20" s="47">
        <f t="shared" si="15"/>
        <v>0</v>
      </c>
      <c r="L20" s="47">
        <f t="shared" si="16"/>
        <v>99.986369095126975</v>
      </c>
      <c r="M20" s="37">
        <v>0.51069100047643701</v>
      </c>
      <c r="N20" s="45">
        <v>0.39414351540224601</v>
      </c>
      <c r="O20" s="45">
        <v>1.41242422344024</v>
      </c>
      <c r="P20" s="38">
        <f t="shared" si="4"/>
        <v>32.292400935388976</v>
      </c>
      <c r="Q20" s="47">
        <f t="shared" si="5"/>
        <v>1.4755735978809423</v>
      </c>
      <c r="R20" s="47">
        <f t="shared" si="6"/>
        <v>1.1388251693508527</v>
      </c>
      <c r="S20" s="47">
        <f t="shared" si="7"/>
        <v>4.0810115924728771</v>
      </c>
      <c r="T20" s="47">
        <f t="shared" si="8"/>
        <v>93.304589640295333</v>
      </c>
      <c r="U20" s="39"/>
      <c r="V20" s="40">
        <f t="shared" si="17"/>
        <v>100</v>
      </c>
      <c r="W20" s="40">
        <f t="shared" si="9"/>
        <v>6.6954103597046721</v>
      </c>
      <c r="Y20" s="37">
        <v>0</v>
      </c>
      <c r="Z20" s="48">
        <f t="shared" si="10"/>
        <v>0</v>
      </c>
      <c r="AA20" s="37">
        <v>0</v>
      </c>
      <c r="AB20" s="48">
        <f t="shared" si="18"/>
        <v>0</v>
      </c>
      <c r="AC20" s="37">
        <v>0.69897468238957805</v>
      </c>
      <c r="AD20" s="48">
        <f t="shared" si="19"/>
        <v>2.0195942085509033</v>
      </c>
      <c r="AF20" s="37">
        <v>0</v>
      </c>
      <c r="AG20" s="48">
        <f t="shared" si="11"/>
        <v>0</v>
      </c>
    </row>
    <row r="21" spans="1:33" hidden="1" x14ac:dyDescent="0.2">
      <c r="A21" s="45" t="s">
        <v>355</v>
      </c>
      <c r="B21" s="45" t="s">
        <v>356</v>
      </c>
      <c r="C21" s="37" t="s">
        <v>25</v>
      </c>
      <c r="D21" s="45">
        <v>0.66948231752514797</v>
      </c>
      <c r="E21" s="46">
        <v>0</v>
      </c>
      <c r="F21" s="46">
        <v>0</v>
      </c>
      <c r="G21" s="46">
        <v>0</v>
      </c>
      <c r="H21" s="38">
        <f t="shared" si="12"/>
        <v>0.66948231752514797</v>
      </c>
      <c r="I21" s="47">
        <f t="shared" si="13"/>
        <v>0</v>
      </c>
      <c r="J21" s="47">
        <f t="shared" si="14"/>
        <v>0</v>
      </c>
      <c r="K21" s="47">
        <f t="shared" si="15"/>
        <v>0</v>
      </c>
      <c r="L21" s="47">
        <f t="shared" si="16"/>
        <v>100</v>
      </c>
      <c r="M21" s="37">
        <v>1.49583861286519E-2</v>
      </c>
      <c r="N21" s="45">
        <v>5.1238581757002896E-3</v>
      </c>
      <c r="O21" s="45">
        <v>3.4395197882759299E-2</v>
      </c>
      <c r="P21" s="38">
        <f t="shared" si="4"/>
        <v>0.61500487533803649</v>
      </c>
      <c r="Q21" s="47">
        <f t="shared" si="5"/>
        <v>2.2343213161996638</v>
      </c>
      <c r="R21" s="47">
        <f t="shared" si="6"/>
        <v>0.76534630438657114</v>
      </c>
      <c r="S21" s="47">
        <f t="shared" si="7"/>
        <v>5.1375812299131116</v>
      </c>
      <c r="T21" s="47">
        <f t="shared" si="8"/>
        <v>91.862751149500653</v>
      </c>
      <c r="U21" s="39"/>
      <c r="V21" s="40">
        <f t="shared" si="17"/>
        <v>100</v>
      </c>
      <c r="W21" s="40">
        <f t="shared" si="9"/>
        <v>8.137248850499347</v>
      </c>
      <c r="Y21" s="37">
        <v>0</v>
      </c>
      <c r="Z21" s="48">
        <f t="shared" si="10"/>
        <v>0</v>
      </c>
      <c r="AA21" s="37">
        <v>0</v>
      </c>
      <c r="AB21" s="48">
        <f t="shared" si="18"/>
        <v>0</v>
      </c>
      <c r="AC21" s="37">
        <v>1.20812168925243E-2</v>
      </c>
      <c r="AD21" s="48">
        <f t="shared" si="19"/>
        <v>1.8045610132295227</v>
      </c>
      <c r="AF21" s="37">
        <v>0</v>
      </c>
      <c r="AG21" s="48">
        <f t="shared" si="11"/>
        <v>0</v>
      </c>
    </row>
    <row r="22" spans="1:33" hidden="1" x14ac:dyDescent="0.2">
      <c r="A22" s="45" t="s">
        <v>357</v>
      </c>
      <c r="B22" s="45" t="s">
        <v>358</v>
      </c>
      <c r="C22" s="37" t="s">
        <v>25</v>
      </c>
      <c r="D22" s="45">
        <v>0.405184666921244</v>
      </c>
      <c r="E22" s="46">
        <v>0</v>
      </c>
      <c r="F22" s="46">
        <v>0</v>
      </c>
      <c r="G22" s="46">
        <v>0</v>
      </c>
      <c r="H22" s="38">
        <f t="shared" si="12"/>
        <v>0.405184666921244</v>
      </c>
      <c r="I22" s="47">
        <f t="shared" si="13"/>
        <v>0</v>
      </c>
      <c r="J22" s="47">
        <f t="shared" si="14"/>
        <v>0</v>
      </c>
      <c r="K22" s="47">
        <f t="shared" si="15"/>
        <v>0</v>
      </c>
      <c r="L22" s="47">
        <f t="shared" si="16"/>
        <v>100</v>
      </c>
      <c r="M22" s="37">
        <v>0</v>
      </c>
      <c r="N22" s="45">
        <v>8.4800378937914499E-3</v>
      </c>
      <c r="O22" s="45">
        <v>2.1262939777391601E-2</v>
      </c>
      <c r="P22" s="38">
        <f t="shared" si="4"/>
        <v>0.37544168925006094</v>
      </c>
      <c r="Q22" s="47">
        <f t="shared" si="5"/>
        <v>0</v>
      </c>
      <c r="R22" s="47">
        <f t="shared" si="6"/>
        <v>2.0928822302744541</v>
      </c>
      <c r="S22" s="47">
        <f t="shared" si="7"/>
        <v>5.2477157980720159</v>
      </c>
      <c r="T22" s="47">
        <f t="shared" si="8"/>
        <v>92.659401971653537</v>
      </c>
      <c r="U22" s="39"/>
      <c r="V22" s="40">
        <f t="shared" si="17"/>
        <v>100</v>
      </c>
      <c r="W22" s="40">
        <f t="shared" si="9"/>
        <v>7.34059802834647</v>
      </c>
      <c r="Y22" s="37">
        <v>0</v>
      </c>
      <c r="Z22" s="48">
        <f t="shared" si="10"/>
        <v>0</v>
      </c>
      <c r="AA22" s="37">
        <v>0</v>
      </c>
      <c r="AB22" s="48">
        <f t="shared" si="18"/>
        <v>0</v>
      </c>
      <c r="AC22" s="37">
        <v>1.3666624053642299E-2</v>
      </c>
      <c r="AD22" s="48">
        <f t="shared" si="19"/>
        <v>3.372937124567621</v>
      </c>
      <c r="AF22" s="37">
        <v>0</v>
      </c>
      <c r="AG22" s="48">
        <f t="shared" si="11"/>
        <v>0</v>
      </c>
    </row>
    <row r="23" spans="1:33" hidden="1" x14ac:dyDescent="0.2">
      <c r="A23" s="45" t="s">
        <v>359</v>
      </c>
      <c r="B23" s="45" t="s">
        <v>360</v>
      </c>
      <c r="C23" s="37" t="s">
        <v>25</v>
      </c>
      <c r="D23" s="45">
        <v>0.55992158960997995</v>
      </c>
      <c r="E23" s="46">
        <v>0</v>
      </c>
      <c r="F23" s="46">
        <v>0</v>
      </c>
      <c r="G23" s="46">
        <v>0</v>
      </c>
      <c r="H23" s="38">
        <f t="shared" si="12"/>
        <v>0.55992158960997995</v>
      </c>
      <c r="I23" s="47">
        <f t="shared" si="13"/>
        <v>0</v>
      </c>
      <c r="J23" s="47">
        <f t="shared" si="14"/>
        <v>0</v>
      </c>
      <c r="K23" s="47">
        <f t="shared" si="15"/>
        <v>0</v>
      </c>
      <c r="L23" s="47">
        <f t="shared" si="16"/>
        <v>100</v>
      </c>
      <c r="M23" s="37">
        <v>0</v>
      </c>
      <c r="N23" s="45">
        <v>0</v>
      </c>
      <c r="O23" s="45">
        <v>0</v>
      </c>
      <c r="P23" s="38">
        <f t="shared" si="4"/>
        <v>0.55992158960997995</v>
      </c>
      <c r="Q23" s="47">
        <f t="shared" si="5"/>
        <v>0</v>
      </c>
      <c r="R23" s="47">
        <f t="shared" si="6"/>
        <v>0</v>
      </c>
      <c r="S23" s="47">
        <f t="shared" si="7"/>
        <v>0</v>
      </c>
      <c r="T23" s="47">
        <f t="shared" si="8"/>
        <v>100</v>
      </c>
      <c r="U23" s="39"/>
      <c r="V23" s="40">
        <f t="shared" si="17"/>
        <v>100</v>
      </c>
      <c r="W23" s="40">
        <f t="shared" si="9"/>
        <v>0</v>
      </c>
      <c r="Y23" s="37">
        <v>0</v>
      </c>
      <c r="Z23" s="48">
        <f t="shared" si="10"/>
        <v>0</v>
      </c>
      <c r="AA23" s="37">
        <v>0</v>
      </c>
      <c r="AB23" s="48">
        <f t="shared" si="18"/>
        <v>0</v>
      </c>
      <c r="AC23" s="37">
        <v>0</v>
      </c>
      <c r="AD23" s="48">
        <f t="shared" si="19"/>
        <v>0</v>
      </c>
      <c r="AF23" s="37">
        <v>0</v>
      </c>
      <c r="AG23" s="48">
        <f t="shared" si="11"/>
        <v>0</v>
      </c>
    </row>
    <row r="24" spans="1:33" hidden="1" x14ac:dyDescent="0.2">
      <c r="A24" s="45" t="s">
        <v>361</v>
      </c>
      <c r="B24" s="45" t="s">
        <v>362</v>
      </c>
      <c r="C24" s="37" t="s">
        <v>25</v>
      </c>
      <c r="D24" s="45">
        <v>27.660239783421499</v>
      </c>
      <c r="E24" s="46">
        <v>0</v>
      </c>
      <c r="F24" s="46">
        <v>0</v>
      </c>
      <c r="G24" s="46">
        <v>0</v>
      </c>
      <c r="H24" s="38">
        <f t="shared" si="12"/>
        <v>27.660239783421499</v>
      </c>
      <c r="I24" s="47">
        <f t="shared" si="13"/>
        <v>0</v>
      </c>
      <c r="J24" s="47">
        <f t="shared" si="14"/>
        <v>0</v>
      </c>
      <c r="K24" s="47">
        <f t="shared" si="15"/>
        <v>0</v>
      </c>
      <c r="L24" s="47">
        <f t="shared" si="16"/>
        <v>100</v>
      </c>
      <c r="M24" s="37">
        <v>0.158091346731417</v>
      </c>
      <c r="N24" s="45">
        <v>0.214763698494877</v>
      </c>
      <c r="O24" s="45">
        <v>0.60123267997714303</v>
      </c>
      <c r="P24" s="38">
        <f t="shared" si="4"/>
        <v>26.686152058218063</v>
      </c>
      <c r="Q24" s="47">
        <f t="shared" si="5"/>
        <v>0.57154727496675917</v>
      </c>
      <c r="R24" s="47">
        <f t="shared" si="6"/>
        <v>0.7764346953477903</v>
      </c>
      <c r="S24" s="47">
        <f t="shared" si="7"/>
        <v>2.1736350974712053</v>
      </c>
      <c r="T24" s="47">
        <f t="shared" si="8"/>
        <v>96.478382932214245</v>
      </c>
      <c r="U24" s="39"/>
      <c r="V24" s="40">
        <f t="shared" si="17"/>
        <v>100</v>
      </c>
      <c r="W24" s="40">
        <f t="shared" si="9"/>
        <v>3.5216170677857548</v>
      </c>
      <c r="Y24" s="37">
        <v>0</v>
      </c>
      <c r="Z24" s="48">
        <f t="shared" si="10"/>
        <v>0</v>
      </c>
      <c r="AA24" s="37">
        <v>0</v>
      </c>
      <c r="AB24" s="48">
        <f t="shared" si="18"/>
        <v>0</v>
      </c>
      <c r="AC24" s="37">
        <v>0.262516472710076</v>
      </c>
      <c r="AD24" s="48">
        <f t="shared" si="19"/>
        <v>0.94907518794330359</v>
      </c>
      <c r="AF24" s="37">
        <v>0</v>
      </c>
      <c r="AG24" s="48">
        <f t="shared" si="11"/>
        <v>0</v>
      </c>
    </row>
    <row r="25" spans="1:33" hidden="1" x14ac:dyDescent="0.2">
      <c r="A25" s="45" t="s">
        <v>363</v>
      </c>
      <c r="B25" s="45" t="s">
        <v>364</v>
      </c>
      <c r="C25" s="37" t="s">
        <v>29</v>
      </c>
      <c r="D25" s="45">
        <v>1.33605659458591</v>
      </c>
      <c r="E25" s="46">
        <v>0</v>
      </c>
      <c r="F25" s="46">
        <v>0</v>
      </c>
      <c r="G25" s="46">
        <v>0</v>
      </c>
      <c r="H25" s="38">
        <f t="shared" si="12"/>
        <v>1.33605659458591</v>
      </c>
      <c r="I25" s="47">
        <f t="shared" si="13"/>
        <v>0</v>
      </c>
      <c r="J25" s="47">
        <f t="shared" si="14"/>
        <v>0</v>
      </c>
      <c r="K25" s="47">
        <f t="shared" si="15"/>
        <v>0</v>
      </c>
      <c r="L25" s="47">
        <f t="shared" si="16"/>
        <v>100</v>
      </c>
      <c r="M25" s="37">
        <v>3.08183063070609E-3</v>
      </c>
      <c r="N25" s="45">
        <v>2.9166723858681499E-3</v>
      </c>
      <c r="O25" s="45">
        <v>8.4149119100959693E-2</v>
      </c>
      <c r="P25" s="38">
        <f t="shared" si="4"/>
        <v>1.2459089724683761</v>
      </c>
      <c r="Q25" s="47">
        <f t="shared" si="5"/>
        <v>0.23066617411227672</v>
      </c>
      <c r="R25" s="47">
        <f t="shared" si="6"/>
        <v>0.21830455369086571</v>
      </c>
      <c r="S25" s="47">
        <f t="shared" si="7"/>
        <v>6.2983199545555477</v>
      </c>
      <c r="T25" s="47">
        <f t="shared" si="8"/>
        <v>93.252709317641319</v>
      </c>
      <c r="U25" s="39"/>
      <c r="V25" s="40">
        <f t="shared" si="17"/>
        <v>100</v>
      </c>
      <c r="W25" s="40">
        <f t="shared" si="9"/>
        <v>6.74729068235869</v>
      </c>
      <c r="Y25" s="37">
        <v>0</v>
      </c>
      <c r="Z25" s="48">
        <f t="shared" si="10"/>
        <v>0</v>
      </c>
      <c r="AA25" s="37">
        <v>0</v>
      </c>
      <c r="AB25" s="48">
        <f t="shared" si="18"/>
        <v>0</v>
      </c>
      <c r="AC25" s="37">
        <v>2.1062379854348501E-2</v>
      </c>
      <c r="AD25" s="48">
        <f t="shared" si="19"/>
        <v>1.5764586574924588</v>
      </c>
      <c r="AF25" s="37">
        <v>0</v>
      </c>
      <c r="AG25" s="48">
        <f t="shared" si="11"/>
        <v>0</v>
      </c>
    </row>
    <row r="26" spans="1:33" hidden="1" x14ac:dyDescent="0.2">
      <c r="A26" s="45" t="s">
        <v>365</v>
      </c>
      <c r="B26" s="45" t="s">
        <v>366</v>
      </c>
      <c r="C26" s="37" t="s">
        <v>25</v>
      </c>
      <c r="D26" s="45">
        <v>0.93544795383479995</v>
      </c>
      <c r="E26" s="46">
        <v>0</v>
      </c>
      <c r="F26" s="46">
        <v>0</v>
      </c>
      <c r="G26" s="46">
        <v>0</v>
      </c>
      <c r="H26" s="38">
        <f t="shared" si="12"/>
        <v>0.93544795383479995</v>
      </c>
      <c r="I26" s="47">
        <f t="shared" si="13"/>
        <v>0</v>
      </c>
      <c r="J26" s="47">
        <f t="shared" si="14"/>
        <v>0</v>
      </c>
      <c r="K26" s="47">
        <f t="shared" si="15"/>
        <v>0</v>
      </c>
      <c r="L26" s="47">
        <f t="shared" si="16"/>
        <v>100</v>
      </c>
      <c r="M26" s="37">
        <v>0</v>
      </c>
      <c r="N26" s="45">
        <v>0</v>
      </c>
      <c r="O26" s="45">
        <v>0</v>
      </c>
      <c r="P26" s="38">
        <f t="shared" si="4"/>
        <v>0.93544795383479995</v>
      </c>
      <c r="Q26" s="47">
        <f t="shared" si="5"/>
        <v>0</v>
      </c>
      <c r="R26" s="47">
        <f t="shared" si="6"/>
        <v>0</v>
      </c>
      <c r="S26" s="47">
        <f t="shared" si="7"/>
        <v>0</v>
      </c>
      <c r="T26" s="47">
        <f t="shared" si="8"/>
        <v>100</v>
      </c>
      <c r="U26" s="39"/>
      <c r="V26" s="40">
        <f t="shared" si="17"/>
        <v>100</v>
      </c>
      <c r="W26" s="40">
        <f t="shared" si="9"/>
        <v>0</v>
      </c>
      <c r="Y26" s="37">
        <v>0</v>
      </c>
      <c r="Z26" s="48">
        <f t="shared" si="10"/>
        <v>0</v>
      </c>
      <c r="AA26" s="37">
        <v>0</v>
      </c>
      <c r="AB26" s="48">
        <f t="shared" si="18"/>
        <v>0</v>
      </c>
      <c r="AC26" s="37">
        <v>0</v>
      </c>
      <c r="AD26" s="48">
        <f t="shared" si="19"/>
        <v>0</v>
      </c>
      <c r="AF26" s="37">
        <v>0</v>
      </c>
      <c r="AG26" s="48">
        <f t="shared" si="11"/>
        <v>0</v>
      </c>
    </row>
    <row r="27" spans="1:33" hidden="1" x14ac:dyDescent="0.2">
      <c r="A27" s="45" t="s">
        <v>367</v>
      </c>
      <c r="B27" s="45" t="s">
        <v>368</v>
      </c>
      <c r="C27" s="37" t="s">
        <v>25</v>
      </c>
      <c r="D27" s="45">
        <v>1.0620592001382201</v>
      </c>
      <c r="E27" s="46">
        <v>0</v>
      </c>
      <c r="F27" s="46">
        <v>0</v>
      </c>
      <c r="G27" s="46">
        <v>0</v>
      </c>
      <c r="H27" s="38">
        <f t="shared" si="12"/>
        <v>1.0620592001382201</v>
      </c>
      <c r="I27" s="47">
        <f t="shared" si="13"/>
        <v>0</v>
      </c>
      <c r="J27" s="47">
        <f t="shared" si="14"/>
        <v>0</v>
      </c>
      <c r="K27" s="47">
        <f t="shared" si="15"/>
        <v>0</v>
      </c>
      <c r="L27" s="47">
        <f t="shared" si="16"/>
        <v>100</v>
      </c>
      <c r="M27" s="37">
        <v>0</v>
      </c>
      <c r="N27" s="45">
        <v>0</v>
      </c>
      <c r="O27" s="45">
        <v>0</v>
      </c>
      <c r="P27" s="38">
        <f t="shared" si="4"/>
        <v>1.0620592001382201</v>
      </c>
      <c r="Q27" s="47">
        <f t="shared" si="5"/>
        <v>0</v>
      </c>
      <c r="R27" s="47">
        <f t="shared" si="6"/>
        <v>0</v>
      </c>
      <c r="S27" s="47">
        <f t="shared" si="7"/>
        <v>0</v>
      </c>
      <c r="T27" s="47">
        <f t="shared" si="8"/>
        <v>100</v>
      </c>
      <c r="U27" s="39"/>
      <c r="V27" s="40">
        <f t="shared" si="17"/>
        <v>100</v>
      </c>
      <c r="W27" s="40">
        <f t="shared" si="9"/>
        <v>0</v>
      </c>
      <c r="Y27" s="37">
        <v>0</v>
      </c>
      <c r="Z27" s="48">
        <f t="shared" si="10"/>
        <v>0</v>
      </c>
      <c r="AA27" s="37">
        <v>0</v>
      </c>
      <c r="AB27" s="48">
        <f t="shared" si="18"/>
        <v>0</v>
      </c>
      <c r="AC27" s="37">
        <v>0</v>
      </c>
      <c r="AD27" s="48">
        <f t="shared" si="19"/>
        <v>0</v>
      </c>
      <c r="AF27" s="37">
        <v>0</v>
      </c>
      <c r="AG27" s="48">
        <f t="shared" si="11"/>
        <v>0</v>
      </c>
    </row>
    <row r="28" spans="1:33" hidden="1" x14ac:dyDescent="0.2">
      <c r="A28" s="45" t="s">
        <v>369</v>
      </c>
      <c r="B28" s="45" t="s">
        <v>370</v>
      </c>
      <c r="C28" s="37" t="s">
        <v>26</v>
      </c>
      <c r="D28" s="45">
        <v>1.01586267429823</v>
      </c>
      <c r="E28" s="46">
        <v>0</v>
      </c>
      <c r="F28" s="46">
        <v>0</v>
      </c>
      <c r="G28" s="46">
        <v>0</v>
      </c>
      <c r="H28" s="38">
        <f t="shared" si="12"/>
        <v>1.01586267429823</v>
      </c>
      <c r="I28" s="47">
        <f t="shared" si="13"/>
        <v>0</v>
      </c>
      <c r="J28" s="47">
        <f t="shared" si="14"/>
        <v>0</v>
      </c>
      <c r="K28" s="47">
        <f t="shared" si="15"/>
        <v>0</v>
      </c>
      <c r="L28" s="47">
        <f t="shared" si="16"/>
        <v>100</v>
      </c>
      <c r="M28" s="37">
        <v>1.79518903372809E-3</v>
      </c>
      <c r="N28" s="45">
        <v>1.4161536743078601E-3</v>
      </c>
      <c r="O28" s="45">
        <v>3.9895813902271003E-2</v>
      </c>
      <c r="P28" s="38">
        <f t="shared" si="4"/>
        <v>0.97275551768792301</v>
      </c>
      <c r="Q28" s="47">
        <f t="shared" si="5"/>
        <v>0.17671571947145592</v>
      </c>
      <c r="R28" s="47">
        <f t="shared" si="6"/>
        <v>0.13940404644615531</v>
      </c>
      <c r="S28" s="47">
        <f t="shared" si="7"/>
        <v>3.9272841607091733</v>
      </c>
      <c r="T28" s="47">
        <f t="shared" si="8"/>
        <v>95.756596073373217</v>
      </c>
      <c r="U28" s="39"/>
      <c r="V28" s="40">
        <f t="shared" si="17"/>
        <v>100</v>
      </c>
      <c r="W28" s="40">
        <f t="shared" si="9"/>
        <v>4.2434039266267849</v>
      </c>
      <c r="Y28" s="37">
        <v>0</v>
      </c>
      <c r="Z28" s="48">
        <f t="shared" si="10"/>
        <v>0</v>
      </c>
      <c r="AA28" s="37">
        <v>0</v>
      </c>
      <c r="AB28" s="48">
        <f t="shared" si="18"/>
        <v>0</v>
      </c>
      <c r="AC28" s="37">
        <v>2.8909295858663898E-2</v>
      </c>
      <c r="AD28" s="48">
        <f t="shared" si="19"/>
        <v>2.8457877811717793</v>
      </c>
      <c r="AF28" s="37">
        <v>0</v>
      </c>
      <c r="AG28" s="48">
        <f t="shared" si="11"/>
        <v>0</v>
      </c>
    </row>
    <row r="29" spans="1:33" hidden="1" x14ac:dyDescent="0.2">
      <c r="A29" s="45" t="s">
        <v>371</v>
      </c>
      <c r="B29" s="45" t="s">
        <v>372</v>
      </c>
      <c r="C29" s="37" t="s">
        <v>25</v>
      </c>
      <c r="D29" s="45">
        <v>3.14103192228735</v>
      </c>
      <c r="E29" s="46">
        <v>0</v>
      </c>
      <c r="F29" s="46">
        <v>0</v>
      </c>
      <c r="G29" s="46">
        <v>0</v>
      </c>
      <c r="H29" s="38">
        <f t="shared" si="12"/>
        <v>3.14103192228735</v>
      </c>
      <c r="I29" s="47">
        <f t="shared" si="13"/>
        <v>0</v>
      </c>
      <c r="J29" s="47">
        <f t="shared" si="14"/>
        <v>0</v>
      </c>
      <c r="K29" s="47">
        <f t="shared" si="15"/>
        <v>0</v>
      </c>
      <c r="L29" s="47">
        <f t="shared" si="16"/>
        <v>100</v>
      </c>
      <c r="M29" s="37">
        <v>4.6095782425367299E-2</v>
      </c>
      <c r="N29" s="45">
        <v>3.4011507354117898E-2</v>
      </c>
      <c r="O29" s="45">
        <v>9.4413111864327201E-2</v>
      </c>
      <c r="P29" s="38">
        <f t="shared" si="4"/>
        <v>2.9665115206435377</v>
      </c>
      <c r="Q29" s="47">
        <f t="shared" si="5"/>
        <v>1.4675362608795013</v>
      </c>
      <c r="R29" s="47">
        <f t="shared" si="6"/>
        <v>1.0828131708177666</v>
      </c>
      <c r="S29" s="47">
        <f t="shared" si="7"/>
        <v>3.0057991832051822</v>
      </c>
      <c r="T29" s="47">
        <f t="shared" si="8"/>
        <v>94.44385138509756</v>
      </c>
      <c r="U29" s="39"/>
      <c r="V29" s="40">
        <f t="shared" si="17"/>
        <v>100</v>
      </c>
      <c r="W29" s="40">
        <f t="shared" si="9"/>
        <v>5.5561486149024502</v>
      </c>
      <c r="Y29" s="37">
        <v>0</v>
      </c>
      <c r="Z29" s="48">
        <f t="shared" si="10"/>
        <v>0</v>
      </c>
      <c r="AA29" s="37">
        <v>0</v>
      </c>
      <c r="AB29" s="48">
        <f t="shared" si="18"/>
        <v>0</v>
      </c>
      <c r="AC29" s="37">
        <v>4.8416389451303901E-2</v>
      </c>
      <c r="AD29" s="48">
        <f t="shared" si="19"/>
        <v>1.5414166633507598</v>
      </c>
      <c r="AF29" s="37">
        <v>0</v>
      </c>
      <c r="AG29" s="48">
        <f t="shared" si="11"/>
        <v>0</v>
      </c>
    </row>
    <row r="30" spans="1:33" hidden="1" x14ac:dyDescent="0.2">
      <c r="A30" s="45" t="s">
        <v>373</v>
      </c>
      <c r="B30" s="45" t="s">
        <v>374</v>
      </c>
      <c r="C30" s="37" t="s">
        <v>28</v>
      </c>
      <c r="D30" s="45">
        <v>26.302997282802799</v>
      </c>
      <c r="E30" s="46">
        <v>1.0409083429881301</v>
      </c>
      <c r="F30" s="46">
        <v>0.84904792409795704</v>
      </c>
      <c r="G30" s="46">
        <v>5.6242093645682498</v>
      </c>
      <c r="H30" s="38">
        <f t="shared" si="12"/>
        <v>18.788831651148463</v>
      </c>
      <c r="I30" s="47">
        <f t="shared" si="13"/>
        <v>3.9573753964103848</v>
      </c>
      <c r="J30" s="47">
        <f t="shared" si="14"/>
        <v>3.2279512291668535</v>
      </c>
      <c r="K30" s="47">
        <f t="shared" si="15"/>
        <v>21.382389634528163</v>
      </c>
      <c r="L30" s="47">
        <f t="shared" si="16"/>
        <v>71.432283739894601</v>
      </c>
      <c r="M30" s="37">
        <v>0.27814393324608899</v>
      </c>
      <c r="N30" s="45">
        <v>9.0558132004312897E-2</v>
      </c>
      <c r="O30" s="45">
        <v>0.328244203542508</v>
      </c>
      <c r="P30" s="38">
        <f t="shared" si="4"/>
        <v>25.606051014009889</v>
      </c>
      <c r="Q30" s="47">
        <f t="shared" si="5"/>
        <v>1.0574609815587164</v>
      </c>
      <c r="R30" s="47">
        <f t="shared" si="6"/>
        <v>0.3442882612603273</v>
      </c>
      <c r="S30" s="47">
        <f t="shared" si="7"/>
        <v>1.2479345985300232</v>
      </c>
      <c r="T30" s="47">
        <f t="shared" si="8"/>
        <v>97.350316158650926</v>
      </c>
      <c r="U30" s="39"/>
      <c r="V30" s="40">
        <f t="shared" si="17"/>
        <v>100</v>
      </c>
      <c r="W30" s="40">
        <f t="shared" si="9"/>
        <v>2.6496838413490669</v>
      </c>
      <c r="Y30" s="37">
        <v>0.77794678991558397</v>
      </c>
      <c r="Z30" s="48">
        <f t="shared" si="10"/>
        <v>2.9576355179271321</v>
      </c>
      <c r="AA30" s="37">
        <v>1.637</v>
      </c>
      <c r="AB30" s="48">
        <f t="shared" si="18"/>
        <v>6.2236253245187738</v>
      </c>
      <c r="AC30" s="37">
        <v>0.14908780046459</v>
      </c>
      <c r="AD30" s="48">
        <f t="shared" si="19"/>
        <v>0.56680916954686866</v>
      </c>
      <c r="AF30" s="37">
        <v>0</v>
      </c>
      <c r="AG30" s="48">
        <f t="shared" si="11"/>
        <v>0</v>
      </c>
    </row>
    <row r="31" spans="1:33" hidden="1" x14ac:dyDescent="0.2">
      <c r="A31" s="45" t="s">
        <v>375</v>
      </c>
      <c r="B31" s="45" t="s">
        <v>376</v>
      </c>
      <c r="C31" s="37" t="s">
        <v>25</v>
      </c>
      <c r="D31" s="45">
        <v>3.1908585804333902</v>
      </c>
      <c r="E31" s="46">
        <v>0</v>
      </c>
      <c r="F31" s="46">
        <v>0</v>
      </c>
      <c r="G31" s="46">
        <v>0</v>
      </c>
      <c r="H31" s="38">
        <f t="shared" si="12"/>
        <v>3.1908585804333902</v>
      </c>
      <c r="I31" s="47">
        <f t="shared" si="13"/>
        <v>0</v>
      </c>
      <c r="J31" s="47">
        <f t="shared" si="14"/>
        <v>0</v>
      </c>
      <c r="K31" s="47">
        <f t="shared" si="15"/>
        <v>0</v>
      </c>
      <c r="L31" s="47">
        <f t="shared" si="16"/>
        <v>100</v>
      </c>
      <c r="M31" s="37">
        <v>0</v>
      </c>
      <c r="N31" s="45">
        <v>7.8648436168441502E-3</v>
      </c>
      <c r="O31" s="45">
        <v>6.3702334457193498E-3</v>
      </c>
      <c r="P31" s="38">
        <f t="shared" si="4"/>
        <v>3.1766235033708266</v>
      </c>
      <c r="Q31" s="47">
        <f t="shared" si="5"/>
        <v>0</v>
      </c>
      <c r="R31" s="47">
        <f t="shared" si="6"/>
        <v>0.24648048224612723</v>
      </c>
      <c r="S31" s="47">
        <f t="shared" si="7"/>
        <v>0.19964010579416308</v>
      </c>
      <c r="T31" s="47">
        <f t="shared" si="8"/>
        <v>99.553879411959699</v>
      </c>
      <c r="U31" s="39"/>
      <c r="V31" s="40">
        <f t="shared" si="17"/>
        <v>100</v>
      </c>
      <c r="W31" s="40">
        <f t="shared" si="9"/>
        <v>0.44612058804029031</v>
      </c>
      <c r="Y31" s="37">
        <v>0</v>
      </c>
      <c r="Z31" s="48">
        <f t="shared" si="10"/>
        <v>0</v>
      </c>
      <c r="AA31" s="37">
        <v>0</v>
      </c>
      <c r="AB31" s="48">
        <f t="shared" si="18"/>
        <v>0</v>
      </c>
      <c r="AC31" s="37">
        <v>4.3695557354891199E-3</v>
      </c>
      <c r="AD31" s="48">
        <f t="shared" si="19"/>
        <v>0.13693981182004111</v>
      </c>
      <c r="AF31" s="37">
        <v>0</v>
      </c>
      <c r="AG31" s="48">
        <f t="shared" si="11"/>
        <v>0</v>
      </c>
    </row>
    <row r="32" spans="1:33" hidden="1" x14ac:dyDescent="0.2">
      <c r="A32" s="45" t="s">
        <v>377</v>
      </c>
      <c r="B32" s="45" t="s">
        <v>378</v>
      </c>
      <c r="C32" s="37" t="s">
        <v>25</v>
      </c>
      <c r="D32" s="45">
        <v>0.69046316211707803</v>
      </c>
      <c r="E32" s="46">
        <v>0</v>
      </c>
      <c r="F32" s="46">
        <v>2.8872801834440898E-4</v>
      </c>
      <c r="G32" s="46">
        <v>0.147137653941945</v>
      </c>
      <c r="H32" s="38">
        <f t="shared" si="12"/>
        <v>0.54303678015678858</v>
      </c>
      <c r="I32" s="47">
        <f t="shared" si="13"/>
        <v>0</v>
      </c>
      <c r="J32" s="47">
        <f t="shared" si="14"/>
        <v>4.1816570989699084E-2</v>
      </c>
      <c r="K32" s="47">
        <f t="shared" si="15"/>
        <v>21.309993351534615</v>
      </c>
      <c r="L32" s="47">
        <f t="shared" si="16"/>
        <v>78.648190077475675</v>
      </c>
      <c r="M32" s="37">
        <v>0</v>
      </c>
      <c r="N32" s="45">
        <v>0</v>
      </c>
      <c r="O32" s="45">
        <v>0</v>
      </c>
      <c r="P32" s="38">
        <f t="shared" si="4"/>
        <v>0.69046316211707803</v>
      </c>
      <c r="Q32" s="47">
        <f t="shared" si="5"/>
        <v>0</v>
      </c>
      <c r="R32" s="47">
        <f t="shared" si="6"/>
        <v>0</v>
      </c>
      <c r="S32" s="47">
        <f t="shared" si="7"/>
        <v>0</v>
      </c>
      <c r="T32" s="47">
        <f t="shared" si="8"/>
        <v>100</v>
      </c>
      <c r="U32" s="39"/>
      <c r="V32" s="40">
        <f t="shared" si="17"/>
        <v>99.999999999999986</v>
      </c>
      <c r="W32" s="40">
        <f t="shared" si="9"/>
        <v>0</v>
      </c>
      <c r="Y32" s="37">
        <v>1.7813577386550599E-4</v>
      </c>
      <c r="Z32" s="48">
        <f t="shared" si="10"/>
        <v>2.579946094724464E-2</v>
      </c>
      <c r="AA32" s="37">
        <v>0</v>
      </c>
      <c r="AB32" s="48">
        <f t="shared" si="18"/>
        <v>0</v>
      </c>
      <c r="AC32" s="37">
        <v>0</v>
      </c>
      <c r="AD32" s="48">
        <f t="shared" si="19"/>
        <v>0</v>
      </c>
      <c r="AF32" s="37">
        <v>0</v>
      </c>
      <c r="AG32" s="48">
        <f t="shared" si="11"/>
        <v>0</v>
      </c>
    </row>
    <row r="33" spans="1:33" hidden="1" x14ac:dyDescent="0.2">
      <c r="A33" s="45" t="s">
        <v>379</v>
      </c>
      <c r="B33" s="45" t="s">
        <v>380</v>
      </c>
      <c r="C33" s="37" t="s">
        <v>26</v>
      </c>
      <c r="D33" s="45">
        <v>13.359851374781501</v>
      </c>
      <c r="E33" s="46">
        <v>0</v>
      </c>
      <c r="F33" s="46">
        <v>0</v>
      </c>
      <c r="G33" s="46">
        <v>0</v>
      </c>
      <c r="H33" s="38">
        <f t="shared" si="12"/>
        <v>13.359851374781501</v>
      </c>
      <c r="I33" s="47">
        <f t="shared" si="13"/>
        <v>0</v>
      </c>
      <c r="J33" s="47">
        <f t="shared" si="14"/>
        <v>0</v>
      </c>
      <c r="K33" s="47">
        <f t="shared" si="15"/>
        <v>0</v>
      </c>
      <c r="L33" s="47">
        <f t="shared" si="16"/>
        <v>100</v>
      </c>
      <c r="M33" s="37">
        <v>2.3727937569074101E-2</v>
      </c>
      <c r="N33" s="45">
        <v>4.5943092401340903E-2</v>
      </c>
      <c r="O33" s="45">
        <v>4.81166226238521E-2</v>
      </c>
      <c r="P33" s="38">
        <f t="shared" ref="P33:P64" si="20">D33-SUM(M33,N33,O33)</f>
        <v>13.242063722187234</v>
      </c>
      <c r="Q33" s="47">
        <f t="shared" ref="Q33:Q64" si="21">M33/D33*100</f>
        <v>0.177606298928323</v>
      </c>
      <c r="R33" s="47">
        <f t="shared" ref="R33:R64" si="22">N33/D33*100</f>
        <v>0.34388924781053032</v>
      </c>
      <c r="S33" s="47">
        <f t="shared" ref="S33:S64" si="23">O33/D33*100</f>
        <v>0.36015836758991671</v>
      </c>
      <c r="T33" s="47">
        <f t="shared" ref="T33:T64" si="24">P33/D33*100</f>
        <v>99.118346085671234</v>
      </c>
      <c r="U33" s="39"/>
      <c r="V33" s="40">
        <f t="shared" si="17"/>
        <v>100</v>
      </c>
      <c r="W33" s="40">
        <f t="shared" ref="W33:W64" si="25">SUM(Q33:R33,S33)</f>
        <v>0.88165391432877005</v>
      </c>
      <c r="Y33" s="37">
        <v>0</v>
      </c>
      <c r="Z33" s="48">
        <f t="shared" ref="Z33:Z64" si="26">Y33/D33*100</f>
        <v>0</v>
      </c>
      <c r="AA33" s="37">
        <v>0</v>
      </c>
      <c r="AB33" s="48">
        <f t="shared" si="18"/>
        <v>0</v>
      </c>
      <c r="AC33" s="37">
        <v>3.3487675426181501E-2</v>
      </c>
      <c r="AD33" s="48">
        <f t="shared" si="19"/>
        <v>0.25065904168210995</v>
      </c>
      <c r="AF33" s="37">
        <v>0</v>
      </c>
      <c r="AG33" s="48">
        <f t="shared" si="11"/>
        <v>0</v>
      </c>
    </row>
    <row r="34" spans="1:33" hidden="1" x14ac:dyDescent="0.2">
      <c r="A34" s="45" t="s">
        <v>381</v>
      </c>
      <c r="B34" s="45" t="s">
        <v>380</v>
      </c>
      <c r="C34" s="37" t="s">
        <v>25</v>
      </c>
      <c r="D34" s="45">
        <v>47.822413415310201</v>
      </c>
      <c r="E34" s="46">
        <v>0</v>
      </c>
      <c r="F34" s="46">
        <v>0</v>
      </c>
      <c r="G34" s="46">
        <v>0</v>
      </c>
      <c r="H34" s="38">
        <f t="shared" si="12"/>
        <v>47.822413415310201</v>
      </c>
      <c r="I34" s="47">
        <f t="shared" si="13"/>
        <v>0</v>
      </c>
      <c r="J34" s="47">
        <f t="shared" si="14"/>
        <v>0</v>
      </c>
      <c r="K34" s="47">
        <f t="shared" si="15"/>
        <v>0</v>
      </c>
      <c r="L34" s="47">
        <f t="shared" si="16"/>
        <v>100</v>
      </c>
      <c r="M34" s="37">
        <v>0.88291109337511697</v>
      </c>
      <c r="N34" s="45">
        <v>0.75098251778490599</v>
      </c>
      <c r="O34" s="45">
        <v>1.66961159009464</v>
      </c>
      <c r="P34" s="38">
        <f t="shared" si="20"/>
        <v>44.518908214055536</v>
      </c>
      <c r="Q34" s="47">
        <f t="shared" si="21"/>
        <v>1.8462286411761386</v>
      </c>
      <c r="R34" s="47">
        <f t="shared" si="22"/>
        <v>1.5703567932949223</v>
      </c>
      <c r="S34" s="47">
        <f t="shared" si="23"/>
        <v>3.4912742182102399</v>
      </c>
      <c r="T34" s="47">
        <f t="shared" si="24"/>
        <v>93.09214034731869</v>
      </c>
      <c r="U34" s="39"/>
      <c r="V34" s="40">
        <f t="shared" si="17"/>
        <v>100</v>
      </c>
      <c r="W34" s="40">
        <f t="shared" si="25"/>
        <v>6.9078596526813012</v>
      </c>
      <c r="Y34" s="37">
        <v>0</v>
      </c>
      <c r="Z34" s="48">
        <f t="shared" si="26"/>
        <v>0</v>
      </c>
      <c r="AA34" s="37">
        <v>0</v>
      </c>
      <c r="AB34" s="48">
        <f t="shared" si="18"/>
        <v>0</v>
      </c>
      <c r="AC34" s="37">
        <v>0.882559415838437</v>
      </c>
      <c r="AD34" s="48">
        <f t="shared" si="19"/>
        <v>1.8454932589326165</v>
      </c>
      <c r="AF34" s="37">
        <v>0</v>
      </c>
      <c r="AG34" s="48">
        <f t="shared" si="11"/>
        <v>0</v>
      </c>
    </row>
    <row r="35" spans="1:33" hidden="1" x14ac:dyDescent="0.2">
      <c r="A35" s="45" t="s">
        <v>382</v>
      </c>
      <c r="B35" s="45" t="s">
        <v>380</v>
      </c>
      <c r="C35" s="37" t="s">
        <v>25</v>
      </c>
      <c r="D35" s="45">
        <v>62.358595281498602</v>
      </c>
      <c r="E35" s="46">
        <v>0</v>
      </c>
      <c r="F35" s="46">
        <v>1.90242530181712E-3</v>
      </c>
      <c r="G35" s="46">
        <v>1.36240354758047E-3</v>
      </c>
      <c r="H35" s="38">
        <f t="shared" si="12"/>
        <v>62.355330452649206</v>
      </c>
      <c r="I35" s="47">
        <f t="shared" si="13"/>
        <v>0</v>
      </c>
      <c r="J35" s="47">
        <f t="shared" si="14"/>
        <v>3.0507828042456845E-3</v>
      </c>
      <c r="K35" s="47">
        <f t="shared" si="15"/>
        <v>2.184788707042422E-3</v>
      </c>
      <c r="L35" s="47">
        <f t="shared" si="16"/>
        <v>99.994764428488708</v>
      </c>
      <c r="M35" s="37">
        <v>0.88930563853010003</v>
      </c>
      <c r="N35" s="45">
        <v>0.80267327490642704</v>
      </c>
      <c r="O35" s="45">
        <v>1.80637552170931</v>
      </c>
      <c r="P35" s="38">
        <f t="shared" si="20"/>
        <v>58.860240846352767</v>
      </c>
      <c r="Q35" s="47">
        <f t="shared" si="21"/>
        <v>1.4261155731869914</v>
      </c>
      <c r="R35" s="47">
        <f t="shared" si="22"/>
        <v>1.2871894744950663</v>
      </c>
      <c r="S35" s="47">
        <f t="shared" si="23"/>
        <v>2.8967546711964665</v>
      </c>
      <c r="T35" s="47">
        <f t="shared" si="24"/>
        <v>94.389940281121483</v>
      </c>
      <c r="U35" s="39"/>
      <c r="V35" s="40">
        <f t="shared" si="17"/>
        <v>100</v>
      </c>
      <c r="W35" s="40">
        <f t="shared" si="25"/>
        <v>5.6100597188785244</v>
      </c>
      <c r="Y35" s="37">
        <v>3.1481712897075297E-4</v>
      </c>
      <c r="Z35" s="48">
        <f t="shared" si="26"/>
        <v>5.0484961623912215E-4</v>
      </c>
      <c r="AA35" s="37">
        <v>0</v>
      </c>
      <c r="AB35" s="48">
        <f t="shared" si="18"/>
        <v>0</v>
      </c>
      <c r="AC35" s="37">
        <v>0.954776570916121</v>
      </c>
      <c r="AD35" s="48">
        <f t="shared" si="19"/>
        <v>1.531106604640591</v>
      </c>
      <c r="AF35" s="37">
        <v>0</v>
      </c>
      <c r="AG35" s="48">
        <f t="shared" si="11"/>
        <v>0</v>
      </c>
    </row>
    <row r="36" spans="1:33" hidden="1" x14ac:dyDescent="0.2">
      <c r="A36" s="45" t="s">
        <v>383</v>
      </c>
      <c r="B36" s="45" t="s">
        <v>384</v>
      </c>
      <c r="C36" s="37" t="s">
        <v>25</v>
      </c>
      <c r="D36" s="45">
        <v>0.57060225178198798</v>
      </c>
      <c r="E36" s="46">
        <v>1.2629393502264901E-2</v>
      </c>
      <c r="F36" s="46">
        <v>1.2617250749230101E-3</v>
      </c>
      <c r="G36" s="46">
        <v>0</v>
      </c>
      <c r="H36" s="38">
        <f t="shared" si="12"/>
        <v>0.55671113320480003</v>
      </c>
      <c r="I36" s="47">
        <f t="shared" si="13"/>
        <v>2.2133444904613273</v>
      </c>
      <c r="J36" s="47">
        <f t="shared" si="14"/>
        <v>0.22112164313804389</v>
      </c>
      <c r="K36" s="47">
        <f t="shared" si="15"/>
        <v>0</v>
      </c>
      <c r="L36" s="47">
        <f t="shared" si="16"/>
        <v>97.565533866400628</v>
      </c>
      <c r="M36" s="37">
        <v>1.6030668844235998E-2</v>
      </c>
      <c r="N36" s="45">
        <v>3.5164324060439303E-2</v>
      </c>
      <c r="O36" s="45">
        <v>4.2386141285242401E-2</v>
      </c>
      <c r="P36" s="38">
        <f t="shared" si="20"/>
        <v>0.47702111759207028</v>
      </c>
      <c r="Q36" s="47">
        <f t="shared" si="21"/>
        <v>2.8094296498431786</v>
      </c>
      <c r="R36" s="47">
        <f t="shared" si="22"/>
        <v>6.1626682948798912</v>
      </c>
      <c r="S36" s="47">
        <f t="shared" si="23"/>
        <v>7.4283165116980685</v>
      </c>
      <c r="T36" s="47">
        <f t="shared" si="24"/>
        <v>83.599585543578854</v>
      </c>
      <c r="U36" s="39"/>
      <c r="V36" s="40">
        <f t="shared" si="17"/>
        <v>100</v>
      </c>
      <c r="W36" s="40">
        <f t="shared" si="25"/>
        <v>16.400414456421139</v>
      </c>
      <c r="Y36" s="37">
        <v>1.2617252094059899E-3</v>
      </c>
      <c r="Z36" s="48">
        <f t="shared" si="26"/>
        <v>0.22112166670664696</v>
      </c>
      <c r="AA36" s="37">
        <v>3.0000000000000001E-3</v>
      </c>
      <c r="AB36" s="48">
        <f t="shared" si="18"/>
        <v>0.52576028058617286</v>
      </c>
      <c r="AC36" s="37">
        <v>2.6716693784841799E-2</v>
      </c>
      <c r="AD36" s="48">
        <f t="shared" si="19"/>
        <v>4.6821921402177606</v>
      </c>
      <c r="AF36" s="37">
        <v>0</v>
      </c>
      <c r="AG36" s="48">
        <f t="shared" si="11"/>
        <v>0</v>
      </c>
    </row>
    <row r="37" spans="1:33" hidden="1" x14ac:dyDescent="0.2">
      <c r="A37" s="45" t="s">
        <v>385</v>
      </c>
      <c r="B37" s="45" t="s">
        <v>386</v>
      </c>
      <c r="C37" s="37" t="s">
        <v>25</v>
      </c>
      <c r="D37" s="45">
        <v>1.9635428234554799</v>
      </c>
      <c r="E37" s="46">
        <v>0.12789468975106699</v>
      </c>
      <c r="F37" s="46">
        <v>3.4729979531513501E-2</v>
      </c>
      <c r="G37" s="46">
        <v>4.0712237989467298E-2</v>
      </c>
      <c r="H37" s="38">
        <f t="shared" si="12"/>
        <v>1.760205916183432</v>
      </c>
      <c r="I37" s="47">
        <f t="shared" si="13"/>
        <v>6.5134657733614123</v>
      </c>
      <c r="J37" s="47">
        <f t="shared" si="14"/>
        <v>1.7687406211184649</v>
      </c>
      <c r="K37" s="47">
        <f t="shared" si="15"/>
        <v>2.0734071853763361</v>
      </c>
      <c r="L37" s="47">
        <f t="shared" si="16"/>
        <v>89.644386420143789</v>
      </c>
      <c r="M37" s="37">
        <v>0</v>
      </c>
      <c r="N37" s="45">
        <v>0</v>
      </c>
      <c r="O37" s="45">
        <v>1.38120789202919E-2</v>
      </c>
      <c r="P37" s="38">
        <f t="shared" si="20"/>
        <v>1.9497307445351881</v>
      </c>
      <c r="Q37" s="47">
        <f t="shared" si="21"/>
        <v>0</v>
      </c>
      <c r="R37" s="47">
        <f t="shared" si="22"/>
        <v>0</v>
      </c>
      <c r="S37" s="47">
        <f t="shared" si="23"/>
        <v>0.70342641654156246</v>
      </c>
      <c r="T37" s="47">
        <f t="shared" si="24"/>
        <v>99.296573583458454</v>
      </c>
      <c r="U37" s="39"/>
      <c r="V37" s="40">
        <f t="shared" si="17"/>
        <v>100</v>
      </c>
      <c r="W37" s="40">
        <f t="shared" si="25"/>
        <v>0.70342641654156246</v>
      </c>
      <c r="Y37" s="37">
        <v>2.1487517340524901E-2</v>
      </c>
      <c r="Z37" s="48">
        <f t="shared" si="26"/>
        <v>1.0943238458487379</v>
      </c>
      <c r="AA37" s="37">
        <v>8.0000000000000002E-3</v>
      </c>
      <c r="AB37" s="48">
        <f t="shared" si="18"/>
        <v>0.4074268156739993</v>
      </c>
      <c r="AC37" s="37">
        <v>0</v>
      </c>
      <c r="AD37" s="48">
        <f t="shared" si="19"/>
        <v>0</v>
      </c>
      <c r="AF37" s="37">
        <v>0</v>
      </c>
      <c r="AG37" s="48">
        <f t="shared" si="11"/>
        <v>0</v>
      </c>
    </row>
    <row r="38" spans="1:33" hidden="1" x14ac:dyDescent="0.2">
      <c r="A38" s="37" t="s">
        <v>387</v>
      </c>
      <c r="B38" s="37" t="s">
        <v>388</v>
      </c>
      <c r="C38" s="37" t="s">
        <v>25</v>
      </c>
      <c r="D38" s="45">
        <v>14.3876437381732</v>
      </c>
      <c r="E38" s="46">
        <v>4.0806857386935701E-2</v>
      </c>
      <c r="F38" s="46">
        <v>1.58538682619109E-4</v>
      </c>
      <c r="G38" s="46">
        <v>1.8106256497732801E-3</v>
      </c>
      <c r="H38" s="38">
        <f t="shared" si="12"/>
        <v>14.344867716453871</v>
      </c>
      <c r="I38" s="47">
        <f t="shared" si="13"/>
        <v>0.28362432466038356</v>
      </c>
      <c r="J38" s="47">
        <f t="shared" si="14"/>
        <v>1.1019085925687417E-3</v>
      </c>
      <c r="K38" s="47">
        <f t="shared" si="15"/>
        <v>1.2584587738778521E-2</v>
      </c>
      <c r="L38" s="47">
        <f t="shared" si="16"/>
        <v>99.70268917900826</v>
      </c>
      <c r="M38" s="37">
        <v>6.8075643940405203E-2</v>
      </c>
      <c r="N38" s="45">
        <v>3.1739320180480902E-2</v>
      </c>
      <c r="O38" s="45">
        <v>0.10139521088282701</v>
      </c>
      <c r="P38" s="38">
        <f t="shared" si="20"/>
        <v>14.186433563169487</v>
      </c>
      <c r="Q38" s="47">
        <f t="shared" si="21"/>
        <v>0.47315352798031385</v>
      </c>
      <c r="R38" s="47">
        <f t="shared" si="22"/>
        <v>0.22060123782652719</v>
      </c>
      <c r="S38" s="47">
        <f t="shared" si="23"/>
        <v>0.70473812618674947</v>
      </c>
      <c r="T38" s="47">
        <f t="shared" si="24"/>
        <v>98.601507108006416</v>
      </c>
      <c r="V38" s="40">
        <f t="shared" si="17"/>
        <v>99.999999999999986</v>
      </c>
      <c r="W38" s="40">
        <f t="shared" si="25"/>
        <v>1.3984928919935906</v>
      </c>
      <c r="Y38" s="37">
        <v>0</v>
      </c>
      <c r="Z38" s="48">
        <f t="shared" si="26"/>
        <v>0</v>
      </c>
      <c r="AA38" s="37">
        <v>0</v>
      </c>
      <c r="AB38" s="48">
        <f t="shared" si="18"/>
        <v>0</v>
      </c>
      <c r="AC38" s="37">
        <v>6.4498912398293098E-2</v>
      </c>
      <c r="AD38" s="48">
        <f t="shared" si="19"/>
        <v>0.4482937829991232</v>
      </c>
      <c r="AF38" s="37">
        <v>0</v>
      </c>
      <c r="AG38" s="48">
        <f t="shared" si="11"/>
        <v>0</v>
      </c>
    </row>
    <row r="39" spans="1:33" hidden="1" x14ac:dyDescent="0.2">
      <c r="A39" s="37" t="s">
        <v>389</v>
      </c>
      <c r="B39" s="37" t="s">
        <v>390</v>
      </c>
      <c r="C39" s="37" t="s">
        <v>25</v>
      </c>
      <c r="D39" s="45">
        <v>0.91996832773406001</v>
      </c>
      <c r="E39" s="46">
        <v>0.19460340094886999</v>
      </c>
      <c r="F39" s="46">
        <v>0</v>
      </c>
      <c r="G39" s="46">
        <v>4.3980912242235999E-2</v>
      </c>
      <c r="H39" s="38">
        <f t="shared" si="12"/>
        <v>0.68138401454295405</v>
      </c>
      <c r="I39" s="47">
        <f t="shared" si="13"/>
        <v>21.153271811888398</v>
      </c>
      <c r="J39" s="47">
        <f t="shared" si="14"/>
        <v>0</v>
      </c>
      <c r="K39" s="47">
        <f t="shared" si="15"/>
        <v>4.7806985214984259</v>
      </c>
      <c r="L39" s="47">
        <f t="shared" si="16"/>
        <v>74.066029666613176</v>
      </c>
      <c r="M39" s="37">
        <v>2.9324301256565301E-3</v>
      </c>
      <c r="N39" s="45">
        <v>3.8215712407982201E-3</v>
      </c>
      <c r="O39" s="45">
        <v>1.69358387366111E-2</v>
      </c>
      <c r="P39" s="38">
        <f t="shared" si="20"/>
        <v>0.89627848763099416</v>
      </c>
      <c r="Q39" s="47">
        <f t="shared" si="21"/>
        <v>0.31875337848633228</v>
      </c>
      <c r="R39" s="47">
        <f t="shared" si="22"/>
        <v>0.41540247914958023</v>
      </c>
      <c r="S39" s="47">
        <f t="shared" si="23"/>
        <v>1.8409154126343825</v>
      </c>
      <c r="T39" s="47">
        <f t="shared" si="24"/>
        <v>97.424928729729714</v>
      </c>
      <c r="U39" s="39"/>
      <c r="V39" s="40">
        <f t="shared" si="17"/>
        <v>100</v>
      </c>
      <c r="W39" s="40">
        <f t="shared" si="25"/>
        <v>2.5750712702702949</v>
      </c>
      <c r="Y39" s="37">
        <v>0</v>
      </c>
      <c r="Z39" s="48">
        <f t="shared" si="26"/>
        <v>0</v>
      </c>
      <c r="AA39" s="37">
        <v>1E-3</v>
      </c>
      <c r="AB39" s="48">
        <f t="shared" si="18"/>
        <v>0.10869939430013455</v>
      </c>
      <c r="AC39" s="37">
        <v>1.2324495730162E-2</v>
      </c>
      <c r="AD39" s="48">
        <f t="shared" si="19"/>
        <v>1.3396652209232041</v>
      </c>
      <c r="AF39" s="37">
        <v>3.9067702407191903E-5</v>
      </c>
      <c r="AG39" s="48">
        <f t="shared" si="11"/>
        <v>4.2466355883596686E-3</v>
      </c>
    </row>
    <row r="40" spans="1:33" hidden="1" x14ac:dyDescent="0.2">
      <c r="A40" s="37" t="s">
        <v>391</v>
      </c>
      <c r="B40" s="37" t="s">
        <v>392</v>
      </c>
      <c r="C40" s="37" t="s">
        <v>25</v>
      </c>
      <c r="D40" s="45">
        <v>0.50815248294966298</v>
      </c>
      <c r="E40" s="46">
        <v>4.0691904139483898E-2</v>
      </c>
      <c r="F40" s="46">
        <v>6.7132878216307201E-3</v>
      </c>
      <c r="G40" s="46">
        <v>0</v>
      </c>
      <c r="H40" s="38">
        <f t="shared" si="12"/>
        <v>0.46074729098854839</v>
      </c>
      <c r="I40" s="47">
        <f t="shared" si="13"/>
        <v>8.0078136986127433</v>
      </c>
      <c r="J40" s="47">
        <f t="shared" si="14"/>
        <v>1.3211167999538695</v>
      </c>
      <c r="K40" s="47">
        <f t="shared" si="15"/>
        <v>0</v>
      </c>
      <c r="L40" s="47">
        <f t="shared" si="16"/>
        <v>90.671069501433394</v>
      </c>
      <c r="M40" s="37">
        <v>0</v>
      </c>
      <c r="N40" s="45">
        <v>0</v>
      </c>
      <c r="O40" s="45">
        <v>8.1634029613342099E-4</v>
      </c>
      <c r="P40" s="38">
        <f t="shared" si="20"/>
        <v>0.50733614265352955</v>
      </c>
      <c r="Q40" s="47">
        <f t="shared" si="21"/>
        <v>0</v>
      </c>
      <c r="R40" s="47">
        <f t="shared" si="22"/>
        <v>0</v>
      </c>
      <c r="S40" s="47">
        <f t="shared" si="23"/>
        <v>0.16064868784952621</v>
      </c>
      <c r="T40" s="47">
        <f t="shared" si="24"/>
        <v>99.83935131215047</v>
      </c>
      <c r="U40" s="39"/>
      <c r="V40" s="40">
        <f t="shared" si="17"/>
        <v>100</v>
      </c>
      <c r="W40" s="40">
        <f t="shared" si="25"/>
        <v>0.16064868784952621</v>
      </c>
      <c r="Y40" s="37">
        <v>0</v>
      </c>
      <c r="Z40" s="48">
        <f t="shared" si="26"/>
        <v>0</v>
      </c>
      <c r="AA40" s="37">
        <v>0</v>
      </c>
      <c r="AB40" s="48">
        <f t="shared" si="18"/>
        <v>0</v>
      </c>
      <c r="AC40" s="37">
        <v>0</v>
      </c>
      <c r="AD40" s="48">
        <f t="shared" si="19"/>
        <v>0</v>
      </c>
      <c r="AF40" s="37">
        <v>0</v>
      </c>
      <c r="AG40" s="48">
        <f t="shared" si="11"/>
        <v>0</v>
      </c>
    </row>
    <row r="41" spans="1:33" hidden="1" x14ac:dyDescent="0.2">
      <c r="A41" s="37" t="s">
        <v>393</v>
      </c>
      <c r="B41" s="37" t="s">
        <v>394</v>
      </c>
      <c r="C41" s="37" t="s">
        <v>25</v>
      </c>
      <c r="D41" s="45">
        <v>1.5171655666833701</v>
      </c>
      <c r="E41" s="46">
        <v>0.20029435877554899</v>
      </c>
      <c r="F41" s="46">
        <v>2.78209325738622E-2</v>
      </c>
      <c r="G41" s="46">
        <v>6.4019919278565703E-3</v>
      </c>
      <c r="H41" s="38">
        <f t="shared" si="12"/>
        <v>1.2826482834061022</v>
      </c>
      <c r="I41" s="47">
        <f t="shared" si="13"/>
        <v>13.201878764847427</v>
      </c>
      <c r="J41" s="47">
        <f t="shared" si="14"/>
        <v>1.8337440016306661</v>
      </c>
      <c r="K41" s="47">
        <f t="shared" si="15"/>
        <v>0.42197055274934636</v>
      </c>
      <c r="L41" s="47">
        <f t="shared" si="16"/>
        <v>84.542406680772544</v>
      </c>
      <c r="M41" s="37">
        <v>3.9614323330944098E-2</v>
      </c>
      <c r="N41" s="45">
        <v>1.3732101155060799E-2</v>
      </c>
      <c r="O41" s="45">
        <v>0.12545914858821</v>
      </c>
      <c r="P41" s="38">
        <f t="shared" si="20"/>
        <v>1.3383599936091553</v>
      </c>
      <c r="Q41" s="47">
        <f t="shared" si="21"/>
        <v>2.6110745063601581</v>
      </c>
      <c r="R41" s="47">
        <f t="shared" si="22"/>
        <v>0.90511552968343023</v>
      </c>
      <c r="S41" s="47">
        <f t="shared" si="23"/>
        <v>8.2693116257886388</v>
      </c>
      <c r="T41" s="47">
        <f t="shared" si="24"/>
        <v>88.214498338167786</v>
      </c>
      <c r="V41" s="40">
        <f t="shared" si="17"/>
        <v>99.999999999999986</v>
      </c>
      <c r="W41" s="40">
        <f t="shared" si="25"/>
        <v>11.785501661832228</v>
      </c>
      <c r="Y41" s="37">
        <v>1.14591265974617E-2</v>
      </c>
      <c r="Z41" s="48">
        <f t="shared" si="26"/>
        <v>0.75529835695600123</v>
      </c>
      <c r="AA41" s="37">
        <v>0</v>
      </c>
      <c r="AB41" s="48">
        <f t="shared" si="18"/>
        <v>0</v>
      </c>
      <c r="AC41" s="37">
        <v>6.1717553213116401E-2</v>
      </c>
      <c r="AD41" s="48">
        <f t="shared" si="19"/>
        <v>4.0679510904030911</v>
      </c>
      <c r="AF41" s="37">
        <v>0</v>
      </c>
      <c r="AG41" s="48">
        <f t="shared" si="11"/>
        <v>0</v>
      </c>
    </row>
    <row r="42" spans="1:33" hidden="1" x14ac:dyDescent="0.2">
      <c r="A42" s="37" t="s">
        <v>395</v>
      </c>
      <c r="B42" s="37" t="s">
        <v>396</v>
      </c>
      <c r="C42" s="37" t="s">
        <v>27</v>
      </c>
      <c r="D42" s="45">
        <v>11.2244639190182</v>
      </c>
      <c r="E42" s="46">
        <v>0</v>
      </c>
      <c r="F42" s="46">
        <v>0</v>
      </c>
      <c r="G42" s="46">
        <v>0</v>
      </c>
      <c r="H42" s="38">
        <f t="shared" si="12"/>
        <v>11.2244639190182</v>
      </c>
      <c r="I42" s="47">
        <f t="shared" si="13"/>
        <v>0</v>
      </c>
      <c r="J42" s="47">
        <f t="shared" si="14"/>
        <v>0</v>
      </c>
      <c r="K42" s="47">
        <f t="shared" si="15"/>
        <v>0</v>
      </c>
      <c r="L42" s="47">
        <f t="shared" si="16"/>
        <v>100</v>
      </c>
      <c r="M42" s="37">
        <v>7.6362305868417205E-2</v>
      </c>
      <c r="N42" s="45">
        <v>3.4292892052966602E-3</v>
      </c>
      <c r="O42" s="45">
        <v>0.13849886548906501</v>
      </c>
      <c r="P42" s="38">
        <f t="shared" si="20"/>
        <v>11.006173458455422</v>
      </c>
      <c r="Q42" s="47">
        <f t="shared" si="21"/>
        <v>0.68032029341759948</v>
      </c>
      <c r="R42" s="47">
        <f t="shared" si="22"/>
        <v>3.0551919717842692E-2</v>
      </c>
      <c r="S42" s="47">
        <f t="shared" si="23"/>
        <v>1.2339018280810641</v>
      </c>
      <c r="T42" s="47">
        <f t="shared" si="24"/>
        <v>98.055225958783495</v>
      </c>
      <c r="V42" s="40">
        <f t="shared" si="17"/>
        <v>100</v>
      </c>
      <c r="W42" s="40">
        <f t="shared" si="25"/>
        <v>1.9447740412165062</v>
      </c>
      <c r="Y42" s="37">
        <v>0</v>
      </c>
      <c r="Z42" s="48">
        <f t="shared" si="26"/>
        <v>0</v>
      </c>
      <c r="AA42" s="37">
        <v>0</v>
      </c>
      <c r="AB42" s="48">
        <f t="shared" si="18"/>
        <v>0</v>
      </c>
      <c r="AC42" s="37">
        <v>3.2379695401585099E-2</v>
      </c>
      <c r="AD42" s="48">
        <f t="shared" si="19"/>
        <v>0.28847431498908804</v>
      </c>
      <c r="AF42" s="37">
        <v>0</v>
      </c>
      <c r="AG42" s="48">
        <f t="shared" si="11"/>
        <v>0</v>
      </c>
    </row>
    <row r="43" spans="1:33" hidden="1" x14ac:dyDescent="0.2">
      <c r="A43" s="37" t="s">
        <v>397</v>
      </c>
      <c r="B43" s="37" t="s">
        <v>398</v>
      </c>
      <c r="C43" s="37" t="s">
        <v>25</v>
      </c>
      <c r="D43" s="45">
        <v>17.131937781127299</v>
      </c>
      <c r="E43" s="46">
        <v>0</v>
      </c>
      <c r="F43" s="46">
        <v>0</v>
      </c>
      <c r="G43" s="46">
        <v>0</v>
      </c>
      <c r="H43" s="38">
        <f t="shared" si="12"/>
        <v>17.131937781127299</v>
      </c>
      <c r="I43" s="47">
        <f t="shared" si="13"/>
        <v>0</v>
      </c>
      <c r="J43" s="47">
        <f t="shared" si="14"/>
        <v>0</v>
      </c>
      <c r="K43" s="47">
        <f t="shared" si="15"/>
        <v>0</v>
      </c>
      <c r="L43" s="47">
        <f t="shared" si="16"/>
        <v>100</v>
      </c>
      <c r="M43" s="37">
        <v>0.21688264496701301</v>
      </c>
      <c r="N43" s="45">
        <v>2.8673242350108898E-2</v>
      </c>
      <c r="O43" s="45">
        <v>0.19295155075317</v>
      </c>
      <c r="P43" s="38">
        <f t="shared" si="20"/>
        <v>16.693430343057006</v>
      </c>
      <c r="Q43" s="47">
        <f t="shared" si="21"/>
        <v>1.2659551285899073</v>
      </c>
      <c r="R43" s="47">
        <f t="shared" si="22"/>
        <v>0.16736718704229481</v>
      </c>
      <c r="S43" s="47">
        <f t="shared" si="23"/>
        <v>1.1262681035751088</v>
      </c>
      <c r="T43" s="47">
        <f t="shared" si="24"/>
        <v>97.440409580792689</v>
      </c>
      <c r="V43" s="40">
        <f t="shared" si="17"/>
        <v>100</v>
      </c>
      <c r="W43" s="40">
        <f t="shared" si="25"/>
        <v>2.5595904192073107</v>
      </c>
      <c r="Y43" s="37">
        <v>0</v>
      </c>
      <c r="Z43" s="48">
        <f t="shared" si="26"/>
        <v>0</v>
      </c>
      <c r="AA43" s="37">
        <v>0</v>
      </c>
      <c r="AB43" s="48">
        <f t="shared" si="18"/>
        <v>0</v>
      </c>
      <c r="AC43" s="37">
        <v>8.7261697281937806E-2</v>
      </c>
      <c r="AD43" s="48">
        <f t="shared" si="19"/>
        <v>0.50935100510384823</v>
      </c>
      <c r="AF43" s="37">
        <v>0</v>
      </c>
      <c r="AG43" s="48">
        <f t="shared" si="11"/>
        <v>0</v>
      </c>
    </row>
    <row r="44" spans="1:33" hidden="1" x14ac:dyDescent="0.2">
      <c r="A44" s="37" t="s">
        <v>399</v>
      </c>
      <c r="B44" s="37" t="s">
        <v>400</v>
      </c>
      <c r="C44" s="37" t="s">
        <v>25</v>
      </c>
      <c r="D44" s="45">
        <v>23.918479577411301</v>
      </c>
      <c r="E44" s="46">
        <v>4.9057071359582096</v>
      </c>
      <c r="F44" s="46">
        <v>0.139880899782166</v>
      </c>
      <c r="G44" s="46">
        <v>0.60214783881841305</v>
      </c>
      <c r="H44" s="38">
        <f t="shared" si="12"/>
        <v>18.27074370285251</v>
      </c>
      <c r="I44" s="47">
        <f t="shared" si="13"/>
        <v>20.51011277736557</v>
      </c>
      <c r="J44" s="47">
        <f t="shared" si="14"/>
        <v>0.58482354335879283</v>
      </c>
      <c r="K44" s="47">
        <f t="shared" si="15"/>
        <v>2.5175004827107976</v>
      </c>
      <c r="L44" s="47">
        <f t="shared" si="16"/>
        <v>76.387563196564827</v>
      </c>
      <c r="M44" s="37">
        <v>0.44878518081020102</v>
      </c>
      <c r="N44" s="45">
        <v>4.5216439805179802E-2</v>
      </c>
      <c r="O44" s="45">
        <v>0.92863405613962802</v>
      </c>
      <c r="P44" s="38">
        <f t="shared" si="20"/>
        <v>22.495843900656293</v>
      </c>
      <c r="Q44" s="47">
        <f t="shared" si="21"/>
        <v>1.8763114911118155</v>
      </c>
      <c r="R44" s="47">
        <f t="shared" si="22"/>
        <v>0.18904395515123951</v>
      </c>
      <c r="S44" s="47">
        <f t="shared" si="23"/>
        <v>3.8824961809722778</v>
      </c>
      <c r="T44" s="47">
        <f t="shared" si="24"/>
        <v>94.052148372764677</v>
      </c>
      <c r="V44" s="40">
        <f t="shared" si="17"/>
        <v>99.999999999999986</v>
      </c>
      <c r="W44" s="40">
        <f t="shared" si="25"/>
        <v>5.947851627235333</v>
      </c>
      <c r="Y44" s="37">
        <v>6.8725968756804201E-2</v>
      </c>
      <c r="Z44" s="48">
        <f t="shared" si="26"/>
        <v>0.28733418666673632</v>
      </c>
      <c r="AA44" s="37">
        <v>2E-3</v>
      </c>
      <c r="AB44" s="48">
        <f t="shared" si="18"/>
        <v>8.3617355088439951E-3</v>
      </c>
      <c r="AC44" s="37">
        <v>0.37705799187915501</v>
      </c>
      <c r="AD44" s="48">
        <f t="shared" si="19"/>
        <v>1.5764295997946705</v>
      </c>
      <c r="AF44" s="37">
        <v>0</v>
      </c>
      <c r="AG44" s="48">
        <f t="shared" si="11"/>
        <v>0</v>
      </c>
    </row>
    <row r="45" spans="1:33" hidden="1" x14ac:dyDescent="0.2">
      <c r="A45" s="37" t="s">
        <v>401</v>
      </c>
      <c r="B45" s="37" t="s">
        <v>402</v>
      </c>
      <c r="C45" s="37" t="s">
        <v>25</v>
      </c>
      <c r="D45" s="45">
        <v>3.1208473876219598</v>
      </c>
      <c r="E45" s="46">
        <v>0</v>
      </c>
      <c r="F45" s="46">
        <v>0</v>
      </c>
      <c r="G45" s="46">
        <v>0</v>
      </c>
      <c r="H45" s="38">
        <f t="shared" si="12"/>
        <v>3.1208473876219598</v>
      </c>
      <c r="I45" s="47">
        <f t="shared" si="13"/>
        <v>0</v>
      </c>
      <c r="J45" s="47">
        <f t="shared" si="14"/>
        <v>0</v>
      </c>
      <c r="K45" s="47">
        <f t="shared" si="15"/>
        <v>0</v>
      </c>
      <c r="L45" s="47">
        <f t="shared" si="16"/>
        <v>100</v>
      </c>
      <c r="M45" s="37">
        <v>2.6363136011059299E-5</v>
      </c>
      <c r="N45" s="45">
        <v>0</v>
      </c>
      <c r="O45" s="45">
        <v>0</v>
      </c>
      <c r="P45" s="38">
        <f t="shared" si="20"/>
        <v>3.1208210244859487</v>
      </c>
      <c r="Q45" s="47">
        <f t="shared" si="21"/>
        <v>8.447428770667196E-4</v>
      </c>
      <c r="R45" s="47">
        <f t="shared" si="22"/>
        <v>0</v>
      </c>
      <c r="S45" s="47">
        <f t="shared" si="23"/>
        <v>0</v>
      </c>
      <c r="T45" s="47">
        <f t="shared" si="24"/>
        <v>99.999155257122936</v>
      </c>
      <c r="V45" s="40">
        <f t="shared" si="17"/>
        <v>100</v>
      </c>
      <c r="W45" s="40">
        <f t="shared" si="25"/>
        <v>8.447428770667196E-4</v>
      </c>
      <c r="Y45" s="37">
        <v>0</v>
      </c>
      <c r="Z45" s="48">
        <f t="shared" si="26"/>
        <v>0</v>
      </c>
      <c r="AA45" s="37">
        <v>0</v>
      </c>
      <c r="AB45" s="48">
        <f t="shared" si="18"/>
        <v>0</v>
      </c>
      <c r="AC45" s="37">
        <v>0</v>
      </c>
      <c r="AD45" s="48">
        <f t="shared" si="19"/>
        <v>0</v>
      </c>
      <c r="AF45" s="37">
        <v>0</v>
      </c>
      <c r="AG45" s="48">
        <f t="shared" si="11"/>
        <v>0</v>
      </c>
    </row>
    <row r="46" spans="1:33" hidden="1" x14ac:dyDescent="0.2">
      <c r="A46" s="37" t="s">
        <v>403</v>
      </c>
      <c r="B46" s="37" t="s">
        <v>404</v>
      </c>
      <c r="C46" s="37" t="s">
        <v>25</v>
      </c>
      <c r="D46" s="45">
        <v>1.6713395972665901</v>
      </c>
      <c r="E46" s="46">
        <v>0</v>
      </c>
      <c r="F46" s="46">
        <v>0</v>
      </c>
      <c r="G46" s="46">
        <v>0</v>
      </c>
      <c r="H46" s="38">
        <f t="shared" si="12"/>
        <v>1.6713395972665901</v>
      </c>
      <c r="I46" s="47">
        <f t="shared" si="13"/>
        <v>0</v>
      </c>
      <c r="J46" s="47">
        <f t="shared" si="14"/>
        <v>0</v>
      </c>
      <c r="K46" s="47">
        <f t="shared" si="15"/>
        <v>0</v>
      </c>
      <c r="L46" s="47">
        <f t="shared" si="16"/>
        <v>100</v>
      </c>
      <c r="M46" s="37">
        <v>0</v>
      </c>
      <c r="N46" s="45">
        <v>2.0806538601755099E-4</v>
      </c>
      <c r="O46" s="45">
        <v>3.53527389765304E-2</v>
      </c>
      <c r="P46" s="38">
        <f t="shared" si="20"/>
        <v>1.6357787929040422</v>
      </c>
      <c r="Q46" s="47">
        <f t="shared" si="21"/>
        <v>0</v>
      </c>
      <c r="R46" s="47">
        <f t="shared" si="22"/>
        <v>1.2449019119623188E-2</v>
      </c>
      <c r="S46" s="47">
        <f t="shared" si="23"/>
        <v>2.1152337343259506</v>
      </c>
      <c r="T46" s="47">
        <f t="shared" si="24"/>
        <v>97.872317246554431</v>
      </c>
      <c r="V46" s="40">
        <f t="shared" si="17"/>
        <v>100</v>
      </c>
      <c r="W46" s="40">
        <f t="shared" si="25"/>
        <v>2.127682753445574</v>
      </c>
      <c r="Y46" s="37">
        <v>0</v>
      </c>
      <c r="Z46" s="48">
        <f t="shared" si="26"/>
        <v>0</v>
      </c>
      <c r="AA46" s="37">
        <v>0</v>
      </c>
      <c r="AB46" s="48">
        <f t="shared" si="18"/>
        <v>0</v>
      </c>
      <c r="AC46" s="37">
        <v>1.2404552212328401E-2</v>
      </c>
      <c r="AD46" s="48">
        <f t="shared" si="19"/>
        <v>0.7421922051398504</v>
      </c>
      <c r="AF46" s="37">
        <v>0</v>
      </c>
      <c r="AG46" s="48">
        <f t="shared" si="11"/>
        <v>0</v>
      </c>
    </row>
    <row r="47" spans="1:33" hidden="1" x14ac:dyDescent="0.2">
      <c r="A47" s="37" t="s">
        <v>405</v>
      </c>
      <c r="B47" s="37" t="s">
        <v>406</v>
      </c>
      <c r="C47" s="37" t="s">
        <v>25</v>
      </c>
      <c r="D47" s="45">
        <v>0.68188487629663797</v>
      </c>
      <c r="E47" s="46">
        <v>1.14791132206097E-2</v>
      </c>
      <c r="F47" s="46">
        <v>0</v>
      </c>
      <c r="G47" s="46">
        <v>7.0159502422665096E-2</v>
      </c>
      <c r="H47" s="38">
        <f t="shared" si="12"/>
        <v>0.60024626065336317</v>
      </c>
      <c r="I47" s="47">
        <f t="shared" si="13"/>
        <v>1.6834386008021656</v>
      </c>
      <c r="J47" s="47">
        <f t="shared" si="14"/>
        <v>0</v>
      </c>
      <c r="K47" s="47">
        <f t="shared" si="15"/>
        <v>10.289053894802009</v>
      </c>
      <c r="L47" s="47">
        <f t="shared" si="16"/>
        <v>88.027507504395828</v>
      </c>
      <c r="M47" s="37">
        <v>1.5485889299862899E-2</v>
      </c>
      <c r="N47" s="45">
        <v>2.71296513102104E-2</v>
      </c>
      <c r="O47" s="45">
        <v>5.3867958208879199E-2</v>
      </c>
      <c r="P47" s="38">
        <f t="shared" si="20"/>
        <v>0.5854013774776855</v>
      </c>
      <c r="Q47" s="47">
        <f t="shared" si="21"/>
        <v>2.2710416139404339</v>
      </c>
      <c r="R47" s="47">
        <f t="shared" si="22"/>
        <v>3.9786263419645467</v>
      </c>
      <c r="S47" s="47">
        <f t="shared" si="23"/>
        <v>7.8998611175305209</v>
      </c>
      <c r="T47" s="47">
        <f t="shared" si="24"/>
        <v>85.850470926564498</v>
      </c>
      <c r="V47" s="40">
        <f t="shared" si="17"/>
        <v>100</v>
      </c>
      <c r="W47" s="40">
        <f t="shared" si="25"/>
        <v>14.149529073435502</v>
      </c>
      <c r="Y47" s="37">
        <v>0</v>
      </c>
      <c r="Z47" s="48">
        <f t="shared" si="26"/>
        <v>0</v>
      </c>
      <c r="AA47" s="37">
        <v>0</v>
      </c>
      <c r="AB47" s="48">
        <f t="shared" si="18"/>
        <v>0</v>
      </c>
      <c r="AC47" s="37">
        <v>3.7625566395224401E-2</v>
      </c>
      <c r="AD47" s="48">
        <f t="shared" si="19"/>
        <v>5.5178766538380133</v>
      </c>
      <c r="AF47" s="37">
        <v>0</v>
      </c>
      <c r="AG47" s="48">
        <f t="shared" si="11"/>
        <v>0</v>
      </c>
    </row>
    <row r="48" spans="1:33" hidden="1" x14ac:dyDescent="0.2">
      <c r="A48" s="37" t="s">
        <v>407</v>
      </c>
      <c r="B48" s="37" t="s">
        <v>408</v>
      </c>
      <c r="C48" s="37" t="s">
        <v>25</v>
      </c>
      <c r="D48" s="45">
        <v>0.11876372218077499</v>
      </c>
      <c r="E48" s="46">
        <v>0</v>
      </c>
      <c r="F48" s="46">
        <v>0</v>
      </c>
      <c r="G48" s="46">
        <v>0</v>
      </c>
      <c r="H48" s="38">
        <f t="shared" si="12"/>
        <v>0.11876372218077499</v>
      </c>
      <c r="I48" s="47">
        <f t="shared" si="13"/>
        <v>0</v>
      </c>
      <c r="J48" s="47">
        <f t="shared" si="14"/>
        <v>0</v>
      </c>
      <c r="K48" s="47">
        <f t="shared" si="15"/>
        <v>0</v>
      </c>
      <c r="L48" s="47">
        <f t="shared" si="16"/>
        <v>100</v>
      </c>
      <c r="M48" s="37">
        <v>0</v>
      </c>
      <c r="N48" s="45">
        <v>0</v>
      </c>
      <c r="O48" s="45">
        <v>0</v>
      </c>
      <c r="P48" s="38">
        <f t="shared" si="20"/>
        <v>0.11876372218077499</v>
      </c>
      <c r="Q48" s="47">
        <f t="shared" si="21"/>
        <v>0</v>
      </c>
      <c r="R48" s="47">
        <f t="shared" si="22"/>
        <v>0</v>
      </c>
      <c r="S48" s="47">
        <f t="shared" si="23"/>
        <v>0</v>
      </c>
      <c r="T48" s="47">
        <f t="shared" si="24"/>
        <v>100</v>
      </c>
      <c r="V48" s="40">
        <f t="shared" si="17"/>
        <v>100</v>
      </c>
      <c r="W48" s="40">
        <f t="shared" si="25"/>
        <v>0</v>
      </c>
      <c r="Y48" s="37">
        <v>0</v>
      </c>
      <c r="Z48" s="48">
        <f t="shared" si="26"/>
        <v>0</v>
      </c>
      <c r="AA48" s="37">
        <v>0</v>
      </c>
      <c r="AB48" s="48">
        <f t="shared" si="18"/>
        <v>0</v>
      </c>
      <c r="AC48" s="37">
        <v>0</v>
      </c>
      <c r="AD48" s="48">
        <f t="shared" si="19"/>
        <v>0</v>
      </c>
      <c r="AF48" s="37">
        <v>0</v>
      </c>
      <c r="AG48" s="48">
        <f t="shared" si="11"/>
        <v>0</v>
      </c>
    </row>
    <row r="49" spans="1:33" hidden="1" x14ac:dyDescent="0.2">
      <c r="A49" s="37" t="s">
        <v>409</v>
      </c>
      <c r="B49" s="37" t="s">
        <v>410</v>
      </c>
      <c r="C49" s="37" t="s">
        <v>26</v>
      </c>
      <c r="D49" s="45">
        <v>0.28175560294580598</v>
      </c>
      <c r="E49" s="46">
        <v>0.17526504170582599</v>
      </c>
      <c r="F49" s="46">
        <v>1.6194018367674999E-2</v>
      </c>
      <c r="G49" s="46">
        <v>4.5218243060563601E-2</v>
      </c>
      <c r="H49" s="38">
        <f t="shared" si="12"/>
        <v>4.5078299811741385E-2</v>
      </c>
      <c r="I49" s="47">
        <f t="shared" si="13"/>
        <v>62.204634042197625</v>
      </c>
      <c r="J49" s="47">
        <f t="shared" si="14"/>
        <v>5.7475408468770794</v>
      </c>
      <c r="K49" s="47">
        <f t="shared" si="15"/>
        <v>16.048746710907842</v>
      </c>
      <c r="L49" s="47">
        <f t="shared" si="16"/>
        <v>15.999078400017453</v>
      </c>
      <c r="M49" s="37">
        <v>5.5281793698039802E-2</v>
      </c>
      <c r="N49" s="45">
        <v>2.2196706261890499E-2</v>
      </c>
      <c r="O49" s="45">
        <v>5.6490035036705299E-2</v>
      </c>
      <c r="P49" s="38">
        <f t="shared" si="20"/>
        <v>0.14778706794917038</v>
      </c>
      <c r="Q49" s="47">
        <f t="shared" si="21"/>
        <v>19.620477151140424</v>
      </c>
      <c r="R49" s="47">
        <f t="shared" si="22"/>
        <v>7.8779999509574621</v>
      </c>
      <c r="S49" s="47">
        <f t="shared" si="23"/>
        <v>20.049303171291619</v>
      </c>
      <c r="T49" s="47">
        <f t="shared" si="24"/>
        <v>52.452219726610494</v>
      </c>
      <c r="V49" s="40">
        <f t="shared" si="17"/>
        <v>100</v>
      </c>
      <c r="W49" s="40">
        <f t="shared" si="25"/>
        <v>47.547780273389506</v>
      </c>
      <c r="Y49" s="37">
        <v>7.5956685050012299E-3</v>
      </c>
      <c r="Z49" s="48">
        <f t="shared" si="26"/>
        <v>2.6958358327526186</v>
      </c>
      <c r="AA49" s="37">
        <v>1.4999999999999999E-2</v>
      </c>
      <c r="AB49" s="48">
        <f t="shared" si="18"/>
        <v>5.3237628083247595</v>
      </c>
      <c r="AC49" s="37">
        <v>3.1960766042829401E-2</v>
      </c>
      <c r="AD49" s="48">
        <f t="shared" si="19"/>
        <v>11.343435838958939</v>
      </c>
      <c r="AF49" s="37">
        <v>0</v>
      </c>
      <c r="AG49" s="48">
        <f t="shared" si="11"/>
        <v>0</v>
      </c>
    </row>
    <row r="50" spans="1:33" hidden="1" x14ac:dyDescent="0.2">
      <c r="A50" s="37" t="s">
        <v>411</v>
      </c>
      <c r="B50" s="37" t="s">
        <v>412</v>
      </c>
      <c r="C50" s="37" t="s">
        <v>25</v>
      </c>
      <c r="D50" s="45">
        <v>15.684614018660801</v>
      </c>
      <c r="E50" s="46">
        <v>0.193226207943653</v>
      </c>
      <c r="F50" s="46">
        <v>5.4274274341211598E-2</v>
      </c>
      <c r="G50" s="46">
        <v>0.49577780933219401</v>
      </c>
      <c r="H50" s="38">
        <f t="shared" si="12"/>
        <v>14.941335727043741</v>
      </c>
      <c r="I50" s="47">
        <f t="shared" si="13"/>
        <v>1.2319474850561305</v>
      </c>
      <c r="J50" s="47">
        <f t="shared" si="14"/>
        <v>0.34603512892723198</v>
      </c>
      <c r="K50" s="47">
        <f t="shared" si="15"/>
        <v>3.1609181376241793</v>
      </c>
      <c r="L50" s="47">
        <f t="shared" si="16"/>
        <v>95.261099248392455</v>
      </c>
      <c r="M50" s="37">
        <v>0.215191573499212</v>
      </c>
      <c r="N50" s="45">
        <v>6.3827814084367093E-2</v>
      </c>
      <c r="O50" s="45">
        <v>0.12393515415239301</v>
      </c>
      <c r="P50" s="38">
        <f t="shared" si="20"/>
        <v>15.281659476924828</v>
      </c>
      <c r="Q50" s="47">
        <f t="shared" si="21"/>
        <v>1.3719915150171207</v>
      </c>
      <c r="R50" s="47">
        <f t="shared" si="22"/>
        <v>0.40694539252561668</v>
      </c>
      <c r="S50" s="47">
        <f t="shared" si="23"/>
        <v>0.79017025222897352</v>
      </c>
      <c r="T50" s="47">
        <f t="shared" si="24"/>
        <v>97.430892840228296</v>
      </c>
      <c r="V50" s="40">
        <f t="shared" si="17"/>
        <v>100</v>
      </c>
      <c r="W50" s="40">
        <f t="shared" si="25"/>
        <v>2.5691071597717108</v>
      </c>
      <c r="Y50" s="37">
        <v>2.46373176214696E-2</v>
      </c>
      <c r="Z50" s="48">
        <f t="shared" si="26"/>
        <v>0.15707952769610589</v>
      </c>
      <c r="AA50" s="37">
        <v>4.2999999999999997E-2</v>
      </c>
      <c r="AB50" s="48">
        <f t="shared" si="18"/>
        <v>0.27415402093313018</v>
      </c>
      <c r="AC50" s="37">
        <v>8.1017497759475296E-2</v>
      </c>
      <c r="AD50" s="48">
        <f t="shared" si="19"/>
        <v>0.51654122736513997</v>
      </c>
      <c r="AF50" s="37">
        <v>0</v>
      </c>
      <c r="AG50" s="48">
        <f t="shared" si="11"/>
        <v>0</v>
      </c>
    </row>
    <row r="51" spans="1:33" hidden="1" x14ac:dyDescent="0.2">
      <c r="A51" s="37" t="s">
        <v>413</v>
      </c>
      <c r="B51" s="37" t="s">
        <v>414</v>
      </c>
      <c r="C51" s="37" t="s">
        <v>25</v>
      </c>
      <c r="D51" s="45">
        <v>0.111177871680259</v>
      </c>
      <c r="E51" s="46">
        <v>8.6244879966361904E-2</v>
      </c>
      <c r="F51" s="46">
        <v>2.4185887867853601E-2</v>
      </c>
      <c r="G51" s="46">
        <v>7.4710498312451795E-4</v>
      </c>
      <c r="H51" s="38">
        <f t="shared" si="12"/>
        <v>-1.1370810233061329E-9</v>
      </c>
      <c r="I51" s="47">
        <f t="shared" si="13"/>
        <v>77.573782141105468</v>
      </c>
      <c r="J51" s="47">
        <f t="shared" si="14"/>
        <v>21.754228159188717</v>
      </c>
      <c r="K51" s="47">
        <f t="shared" si="15"/>
        <v>0.67199072246422187</v>
      </c>
      <c r="L51" s="47">
        <f t="shared" si="16"/>
        <v>-1.0227584015786082E-6</v>
      </c>
      <c r="M51" s="37">
        <v>3.8264573541819101E-4</v>
      </c>
      <c r="N51" s="45">
        <v>3.7331650101987099E-4</v>
      </c>
      <c r="O51" s="45">
        <v>4.42353568448597E-2</v>
      </c>
      <c r="P51" s="38">
        <f t="shared" si="20"/>
        <v>6.6186552598961237E-2</v>
      </c>
      <c r="Q51" s="47">
        <f t="shared" si="21"/>
        <v>0.34417436638709686</v>
      </c>
      <c r="R51" s="47">
        <f t="shared" si="22"/>
        <v>0.33578309728172095</v>
      </c>
      <c r="S51" s="47">
        <f t="shared" si="23"/>
        <v>39.787914785846937</v>
      </c>
      <c r="T51" s="47">
        <f t="shared" si="24"/>
        <v>59.532127750484257</v>
      </c>
      <c r="V51" s="40">
        <f t="shared" si="17"/>
        <v>100</v>
      </c>
      <c r="W51" s="40">
        <f t="shared" si="25"/>
        <v>40.467872249515757</v>
      </c>
      <c r="Y51" s="37">
        <v>5.0890004094620899E-3</v>
      </c>
      <c r="Z51" s="48">
        <f t="shared" si="26"/>
        <v>4.5773500900410786</v>
      </c>
      <c r="AA51" s="37">
        <v>0</v>
      </c>
      <c r="AB51" s="48">
        <f t="shared" si="18"/>
        <v>0</v>
      </c>
      <c r="AC51" s="37">
        <v>2.0323119573069499E-2</v>
      </c>
      <c r="AD51" s="48">
        <f t="shared" si="19"/>
        <v>18.279824272511341</v>
      </c>
      <c r="AF51" s="37">
        <v>0</v>
      </c>
      <c r="AG51" s="48">
        <f t="shared" si="11"/>
        <v>0</v>
      </c>
    </row>
    <row r="52" spans="1:33" hidden="1" x14ac:dyDescent="0.2">
      <c r="A52" s="37" t="s">
        <v>415</v>
      </c>
      <c r="B52" s="37" t="s">
        <v>416</v>
      </c>
      <c r="C52" s="37" t="s">
        <v>25</v>
      </c>
      <c r="D52" s="45">
        <v>4.8493245305847097</v>
      </c>
      <c r="E52" s="46">
        <v>0.55922795245336399</v>
      </c>
      <c r="F52" s="46">
        <v>4.5076648789744898E-2</v>
      </c>
      <c r="G52" s="46">
        <v>0.29330946933003799</v>
      </c>
      <c r="H52" s="38">
        <f t="shared" si="12"/>
        <v>3.9517104600115633</v>
      </c>
      <c r="I52" s="47">
        <f t="shared" si="13"/>
        <v>11.532079342727238</v>
      </c>
      <c r="J52" s="47">
        <f t="shared" si="14"/>
        <v>0.92954489858218992</v>
      </c>
      <c r="K52" s="47">
        <f t="shared" si="15"/>
        <v>6.0484603057628741</v>
      </c>
      <c r="L52" s="47">
        <f t="shared" si="16"/>
        <v>81.489915452927704</v>
      </c>
      <c r="M52" s="37">
        <v>0.57825605803132296</v>
      </c>
      <c r="N52" s="45">
        <v>2.8214866084323099E-2</v>
      </c>
      <c r="O52" s="45">
        <v>0.200720110550452</v>
      </c>
      <c r="P52" s="38">
        <f t="shared" si="20"/>
        <v>4.0421334959186117</v>
      </c>
      <c r="Q52" s="47">
        <f t="shared" si="21"/>
        <v>11.924466065000592</v>
      </c>
      <c r="R52" s="47">
        <f t="shared" si="22"/>
        <v>0.58183084894343162</v>
      </c>
      <c r="S52" s="47">
        <f t="shared" si="23"/>
        <v>4.1391354462773</v>
      </c>
      <c r="T52" s="47">
        <f t="shared" si="24"/>
        <v>83.354567639778679</v>
      </c>
      <c r="V52" s="40">
        <f t="shared" si="17"/>
        <v>100</v>
      </c>
      <c r="W52" s="40">
        <f t="shared" si="25"/>
        <v>16.645432360221324</v>
      </c>
      <c r="Y52" s="37">
        <v>3.5628826642213597E-2</v>
      </c>
      <c r="Z52" s="48">
        <f t="shared" si="26"/>
        <v>0.73471730789520151</v>
      </c>
      <c r="AA52" s="37">
        <v>5.3999999999999999E-2</v>
      </c>
      <c r="AB52" s="48">
        <f t="shared" si="18"/>
        <v>1.1135571492363892</v>
      </c>
      <c r="AC52" s="37">
        <v>0.133521814565081</v>
      </c>
      <c r="AD52" s="48">
        <f t="shared" si="19"/>
        <v>2.7534105775548401</v>
      </c>
      <c r="AF52" s="37">
        <v>4.10023551127023E-3</v>
      </c>
      <c r="AG52" s="48">
        <f t="shared" si="11"/>
        <v>8.4552714206071952E-2</v>
      </c>
    </row>
    <row r="53" spans="1:33" hidden="1" x14ac:dyDescent="0.2">
      <c r="A53" s="37" t="s">
        <v>417</v>
      </c>
      <c r="B53" s="37" t="s">
        <v>418</v>
      </c>
      <c r="C53" s="37" t="s">
        <v>25</v>
      </c>
      <c r="D53" s="45">
        <v>3.9851044979046999</v>
      </c>
      <c r="E53" s="46">
        <v>0</v>
      </c>
      <c r="F53" s="46">
        <v>0</v>
      </c>
      <c r="G53" s="46">
        <v>0</v>
      </c>
      <c r="H53" s="38">
        <f t="shared" si="12"/>
        <v>3.9851044979046999</v>
      </c>
      <c r="I53" s="47">
        <f t="shared" si="13"/>
        <v>0</v>
      </c>
      <c r="J53" s="47">
        <f t="shared" si="14"/>
        <v>0</v>
      </c>
      <c r="K53" s="47">
        <f t="shared" si="15"/>
        <v>0</v>
      </c>
      <c r="L53" s="47">
        <f t="shared" si="16"/>
        <v>100</v>
      </c>
      <c r="M53" s="37">
        <v>0.13216048212682499</v>
      </c>
      <c r="N53" s="45">
        <v>5.8826785415341101E-2</v>
      </c>
      <c r="O53" s="45">
        <v>0.35303712386358899</v>
      </c>
      <c r="P53" s="38">
        <f t="shared" si="20"/>
        <v>3.4410801064989447</v>
      </c>
      <c r="Q53" s="47">
        <f t="shared" si="21"/>
        <v>3.3163617716000351</v>
      </c>
      <c r="R53" s="47">
        <f t="shared" si="22"/>
        <v>1.476166696413387</v>
      </c>
      <c r="S53" s="47">
        <f t="shared" si="23"/>
        <v>8.8589176030191918</v>
      </c>
      <c r="T53" s="47">
        <f t="shared" si="24"/>
        <v>86.348553928967391</v>
      </c>
      <c r="V53" s="40">
        <f t="shared" si="17"/>
        <v>100</v>
      </c>
      <c r="W53" s="40">
        <f t="shared" si="25"/>
        <v>13.651446071032614</v>
      </c>
      <c r="Y53" s="37">
        <v>0</v>
      </c>
      <c r="Z53" s="48">
        <f t="shared" si="26"/>
        <v>0</v>
      </c>
      <c r="AA53" s="37">
        <v>0</v>
      </c>
      <c r="AB53" s="48">
        <f t="shared" si="18"/>
        <v>0</v>
      </c>
      <c r="AC53" s="37">
        <v>0.16459882999204001</v>
      </c>
      <c r="AD53" s="48">
        <f t="shared" si="19"/>
        <v>4.1303516652720962</v>
      </c>
      <c r="AF53" s="37">
        <v>0</v>
      </c>
      <c r="AG53" s="48">
        <f t="shared" si="11"/>
        <v>0</v>
      </c>
    </row>
    <row r="54" spans="1:33" hidden="1" x14ac:dyDescent="0.2">
      <c r="A54" s="37" t="s">
        <v>419</v>
      </c>
      <c r="B54" s="37" t="s">
        <v>420</v>
      </c>
      <c r="C54" s="37" t="s">
        <v>25</v>
      </c>
      <c r="D54" s="45">
        <v>2.13697718598914</v>
      </c>
      <c r="E54" s="46">
        <v>0</v>
      </c>
      <c r="F54" s="46">
        <v>0</v>
      </c>
      <c r="G54" s="46">
        <v>0</v>
      </c>
      <c r="H54" s="38">
        <f t="shared" si="12"/>
        <v>2.13697718598914</v>
      </c>
      <c r="I54" s="47">
        <f t="shared" si="13"/>
        <v>0</v>
      </c>
      <c r="J54" s="47">
        <f t="shared" si="14"/>
        <v>0</v>
      </c>
      <c r="K54" s="47">
        <f t="shared" si="15"/>
        <v>0</v>
      </c>
      <c r="L54" s="47">
        <f t="shared" si="16"/>
        <v>100</v>
      </c>
      <c r="M54" s="37">
        <v>4.7127686472247299E-2</v>
      </c>
      <c r="N54" s="45">
        <v>6.7498979989460998E-3</v>
      </c>
      <c r="O54" s="45">
        <v>5.2587820517964103E-2</v>
      </c>
      <c r="P54" s="38">
        <f t="shared" si="20"/>
        <v>2.0305117809999826</v>
      </c>
      <c r="Q54" s="47">
        <f t="shared" si="21"/>
        <v>2.2053434534179814</v>
      </c>
      <c r="R54" s="47">
        <f t="shared" si="22"/>
        <v>0.31586195880803392</v>
      </c>
      <c r="S54" s="47">
        <f t="shared" si="23"/>
        <v>2.4608508159446187</v>
      </c>
      <c r="T54" s="47">
        <f t="shared" si="24"/>
        <v>95.017943771829366</v>
      </c>
      <c r="V54" s="40">
        <f t="shared" si="17"/>
        <v>100</v>
      </c>
      <c r="W54" s="40">
        <f t="shared" si="25"/>
        <v>4.9820562281706344</v>
      </c>
      <c r="Y54" s="37">
        <v>0</v>
      </c>
      <c r="Z54" s="48">
        <f t="shared" si="26"/>
        <v>0</v>
      </c>
      <c r="AA54" s="37">
        <v>0</v>
      </c>
      <c r="AB54" s="48">
        <f t="shared" si="18"/>
        <v>0</v>
      </c>
      <c r="AC54" s="37">
        <v>1.6166905762147799E-2</v>
      </c>
      <c r="AD54" s="48">
        <f t="shared" si="19"/>
        <v>0.75653150946787684</v>
      </c>
      <c r="AF54" s="37">
        <v>0</v>
      </c>
      <c r="AG54" s="48">
        <f t="shared" si="11"/>
        <v>0</v>
      </c>
    </row>
    <row r="55" spans="1:33" hidden="1" x14ac:dyDescent="0.2">
      <c r="A55" s="37" t="s">
        <v>421</v>
      </c>
      <c r="B55" s="37" t="s">
        <v>422</v>
      </c>
      <c r="C55" s="37" t="s">
        <v>25</v>
      </c>
      <c r="D55" s="45">
        <v>2.1303376446948801</v>
      </c>
      <c r="E55" s="46">
        <v>0</v>
      </c>
      <c r="F55" s="46">
        <v>0</v>
      </c>
      <c r="G55" s="46">
        <v>0</v>
      </c>
      <c r="H55" s="38">
        <f t="shared" si="12"/>
        <v>2.1303376446948801</v>
      </c>
      <c r="I55" s="47">
        <f t="shared" si="13"/>
        <v>0</v>
      </c>
      <c r="J55" s="47">
        <f t="shared" si="14"/>
        <v>0</v>
      </c>
      <c r="K55" s="47">
        <f t="shared" si="15"/>
        <v>0</v>
      </c>
      <c r="L55" s="47">
        <f t="shared" si="16"/>
        <v>100</v>
      </c>
      <c r="M55" s="37">
        <v>0</v>
      </c>
      <c r="N55" s="45">
        <v>0</v>
      </c>
      <c r="O55" s="45">
        <v>1.80399813866461E-3</v>
      </c>
      <c r="P55" s="38">
        <f t="shared" si="20"/>
        <v>2.1285336465562152</v>
      </c>
      <c r="Q55" s="47">
        <f t="shared" si="21"/>
        <v>0</v>
      </c>
      <c r="R55" s="47">
        <f t="shared" si="22"/>
        <v>0</v>
      </c>
      <c r="S55" s="47">
        <f t="shared" si="23"/>
        <v>8.4681324726014945E-2</v>
      </c>
      <c r="T55" s="47">
        <f t="shared" si="24"/>
        <v>99.91531867527398</v>
      </c>
      <c r="V55" s="40">
        <f t="shared" si="17"/>
        <v>100</v>
      </c>
      <c r="W55" s="40">
        <f t="shared" si="25"/>
        <v>8.4681324726014945E-2</v>
      </c>
      <c r="Y55" s="37">
        <v>0</v>
      </c>
      <c r="Z55" s="48">
        <f t="shared" si="26"/>
        <v>0</v>
      </c>
      <c r="AA55" s="37">
        <v>0</v>
      </c>
      <c r="AB55" s="48">
        <f t="shared" si="18"/>
        <v>0</v>
      </c>
      <c r="AC55" s="37">
        <v>0</v>
      </c>
      <c r="AD55" s="48">
        <f t="shared" si="19"/>
        <v>0</v>
      </c>
      <c r="AF55" s="37">
        <v>0</v>
      </c>
      <c r="AG55" s="48">
        <f t="shared" si="11"/>
        <v>0</v>
      </c>
    </row>
    <row r="56" spans="1:33" hidden="1" x14ac:dyDescent="0.2">
      <c r="A56" s="37" t="s">
        <v>423</v>
      </c>
      <c r="B56" s="37" t="s">
        <v>424</v>
      </c>
      <c r="C56" s="37" t="s">
        <v>25</v>
      </c>
      <c r="D56" s="45">
        <v>8.6973931078600693</v>
      </c>
      <c r="E56" s="46">
        <v>0</v>
      </c>
      <c r="F56" s="46">
        <v>0</v>
      </c>
      <c r="G56" s="46">
        <v>0</v>
      </c>
      <c r="H56" s="38">
        <f t="shared" si="12"/>
        <v>8.6973931078600693</v>
      </c>
      <c r="I56" s="47">
        <f t="shared" si="13"/>
        <v>0</v>
      </c>
      <c r="J56" s="47">
        <f t="shared" si="14"/>
        <v>0</v>
      </c>
      <c r="K56" s="47">
        <f t="shared" si="15"/>
        <v>0</v>
      </c>
      <c r="L56" s="47">
        <f t="shared" si="16"/>
        <v>100</v>
      </c>
      <c r="M56" s="37">
        <v>0.10839626941109</v>
      </c>
      <c r="N56" s="45">
        <v>2.38862804186908E-2</v>
      </c>
      <c r="O56" s="45">
        <v>0.29267615284583098</v>
      </c>
      <c r="P56" s="38">
        <f t="shared" si="20"/>
        <v>8.2724344051844572</v>
      </c>
      <c r="Q56" s="47">
        <f t="shared" si="21"/>
        <v>1.2463075782228281</v>
      </c>
      <c r="R56" s="47">
        <f t="shared" si="22"/>
        <v>0.27463724040602605</v>
      </c>
      <c r="S56" s="47">
        <f t="shared" si="23"/>
        <v>3.3651020393838662</v>
      </c>
      <c r="T56" s="47">
        <f t="shared" si="24"/>
        <v>95.113953141987267</v>
      </c>
      <c r="V56" s="40">
        <f t="shared" si="17"/>
        <v>100</v>
      </c>
      <c r="W56" s="40">
        <f t="shared" si="25"/>
        <v>4.8860468580127208</v>
      </c>
      <c r="Y56" s="37">
        <v>0</v>
      </c>
      <c r="Z56" s="48">
        <f t="shared" si="26"/>
        <v>0</v>
      </c>
      <c r="AA56" s="37">
        <v>0</v>
      </c>
      <c r="AB56" s="48">
        <f t="shared" si="18"/>
        <v>0</v>
      </c>
      <c r="AC56" s="37">
        <v>0.14049869491324901</v>
      </c>
      <c r="AD56" s="48">
        <f t="shared" si="19"/>
        <v>1.6154115741448611</v>
      </c>
      <c r="AF56" s="37">
        <v>0</v>
      </c>
      <c r="AG56" s="48">
        <f t="shared" si="11"/>
        <v>0</v>
      </c>
    </row>
    <row r="57" spans="1:33" hidden="1" x14ac:dyDescent="0.2">
      <c r="A57" s="37" t="s">
        <v>425</v>
      </c>
      <c r="B57" s="37" t="s">
        <v>426</v>
      </c>
      <c r="C57" s="37" t="s">
        <v>25</v>
      </c>
      <c r="D57" s="45">
        <v>20.972101159656201</v>
      </c>
      <c r="E57" s="46">
        <v>0.68144704076187501</v>
      </c>
      <c r="F57" s="46">
        <v>9.0766525107586309E-3</v>
      </c>
      <c r="G57" s="46">
        <v>3.98366642655592E-2</v>
      </c>
      <c r="H57" s="38">
        <f t="shared" si="12"/>
        <v>20.241740802118009</v>
      </c>
      <c r="I57" s="47">
        <f t="shared" si="13"/>
        <v>3.2493026596341581</v>
      </c>
      <c r="J57" s="47">
        <f t="shared" si="14"/>
        <v>4.3279652532953093E-2</v>
      </c>
      <c r="K57" s="47">
        <f t="shared" si="15"/>
        <v>0.1899507539196528</v>
      </c>
      <c r="L57" s="47">
        <f t="shared" si="16"/>
        <v>96.517466933913241</v>
      </c>
      <c r="M57" s="37">
        <v>0.434100904216351</v>
      </c>
      <c r="N57" s="45">
        <v>7.9559517462467005E-2</v>
      </c>
      <c r="O57" s="45">
        <v>0.46585420160031099</v>
      </c>
      <c r="P57" s="38">
        <f t="shared" si="20"/>
        <v>19.992586536377072</v>
      </c>
      <c r="Q57" s="47">
        <f t="shared" si="21"/>
        <v>2.0698970547187048</v>
      </c>
      <c r="R57" s="47">
        <f t="shared" si="22"/>
        <v>0.37935882941245186</v>
      </c>
      <c r="S57" s="47">
        <f t="shared" si="23"/>
        <v>2.221304379822798</v>
      </c>
      <c r="T57" s="47">
        <f t="shared" si="24"/>
        <v>95.329439736046041</v>
      </c>
      <c r="V57" s="40">
        <f t="shared" si="17"/>
        <v>100</v>
      </c>
      <c r="W57" s="40">
        <f t="shared" si="25"/>
        <v>4.6705602639539547</v>
      </c>
      <c r="Y57" s="37">
        <v>0</v>
      </c>
      <c r="Z57" s="48">
        <f t="shared" si="26"/>
        <v>0</v>
      </c>
      <c r="AA57" s="37">
        <v>2E-3</v>
      </c>
      <c r="AB57" s="48">
        <f t="shared" si="18"/>
        <v>9.5364788905719089E-3</v>
      </c>
      <c r="AC57" s="37">
        <v>0.18225122640102601</v>
      </c>
      <c r="AD57" s="48">
        <f t="shared" si="19"/>
        <v>0.86901748667711309</v>
      </c>
      <c r="AF57" s="37">
        <v>0</v>
      </c>
      <c r="AG57" s="48">
        <f t="shared" si="11"/>
        <v>0</v>
      </c>
    </row>
    <row r="58" spans="1:33" hidden="1" x14ac:dyDescent="0.2">
      <c r="A58" s="37" t="s">
        <v>427</v>
      </c>
      <c r="B58" s="37" t="s">
        <v>428</v>
      </c>
      <c r="C58" s="37" t="s">
        <v>25</v>
      </c>
      <c r="D58" s="45">
        <v>1.8947699704738701</v>
      </c>
      <c r="E58" s="46">
        <v>9.6105825646661105E-2</v>
      </c>
      <c r="F58" s="46">
        <v>4.3824488466735097E-2</v>
      </c>
      <c r="G58" s="46">
        <v>9.5408139465926693E-3</v>
      </c>
      <c r="H58" s="38">
        <f t="shared" si="12"/>
        <v>1.7452988424138811</v>
      </c>
      <c r="I58" s="47">
        <f t="shared" si="13"/>
        <v>5.0721632253136057</v>
      </c>
      <c r="J58" s="47">
        <f t="shared" si="14"/>
        <v>2.3129186734880998</v>
      </c>
      <c r="K58" s="47">
        <f t="shared" si="15"/>
        <v>0.50353415429138193</v>
      </c>
      <c r="L58" s="47">
        <f t="shared" si="16"/>
        <v>92.111383946906912</v>
      </c>
      <c r="M58" s="37">
        <v>7.6624694156434206E-2</v>
      </c>
      <c r="N58" s="45">
        <v>8.93125112037523E-3</v>
      </c>
      <c r="O58" s="45">
        <v>3.2541595631286301E-2</v>
      </c>
      <c r="P58" s="38">
        <f t="shared" si="20"/>
        <v>1.7766724295657743</v>
      </c>
      <c r="Q58" s="47">
        <f t="shared" si="21"/>
        <v>4.0440103733157038</v>
      </c>
      <c r="R58" s="47">
        <f t="shared" si="22"/>
        <v>0.47136334539551417</v>
      </c>
      <c r="S58" s="47">
        <f t="shared" si="23"/>
        <v>1.7174430742718523</v>
      </c>
      <c r="T58" s="47">
        <f t="shared" si="24"/>
        <v>93.767183207016927</v>
      </c>
      <c r="V58" s="40">
        <f t="shared" si="17"/>
        <v>100</v>
      </c>
      <c r="W58" s="40">
        <f t="shared" si="25"/>
        <v>6.23281679298307</v>
      </c>
      <c r="Y58" s="37">
        <v>3.5317999869572701E-2</v>
      </c>
      <c r="Z58" s="48">
        <f t="shared" si="26"/>
        <v>1.8639729581918532</v>
      </c>
      <c r="AA58" s="37">
        <v>0</v>
      </c>
      <c r="AB58" s="48">
        <f t="shared" si="18"/>
        <v>0</v>
      </c>
      <c r="AC58" s="37">
        <v>2.3341767496318701E-2</v>
      </c>
      <c r="AD58" s="48">
        <f t="shared" si="19"/>
        <v>1.2319050787194539</v>
      </c>
      <c r="AF58" s="37">
        <v>0</v>
      </c>
      <c r="AG58" s="48">
        <f t="shared" si="11"/>
        <v>0</v>
      </c>
    </row>
    <row r="59" spans="1:33" hidden="1" x14ac:dyDescent="0.2">
      <c r="A59" s="37" t="s">
        <v>429</v>
      </c>
      <c r="B59" s="37" t="s">
        <v>430</v>
      </c>
      <c r="C59" s="37" t="s">
        <v>27</v>
      </c>
      <c r="D59" s="45">
        <v>109.949282055201</v>
      </c>
      <c r="E59" s="46">
        <v>3.2463637681112401</v>
      </c>
      <c r="F59" s="46">
        <v>1.52437401567232</v>
      </c>
      <c r="G59" s="46">
        <v>1.1649456697609699</v>
      </c>
      <c r="H59" s="38">
        <f t="shared" si="12"/>
        <v>104.01359860165647</v>
      </c>
      <c r="I59" s="47">
        <f t="shared" si="13"/>
        <v>2.9526011515758466</v>
      </c>
      <c r="J59" s="47">
        <f t="shared" si="14"/>
        <v>1.3864338058223924</v>
      </c>
      <c r="K59" s="47">
        <f t="shared" si="15"/>
        <v>1.0595300378369901</v>
      </c>
      <c r="L59" s="47">
        <f t="shared" si="16"/>
        <v>94.601435004764781</v>
      </c>
      <c r="M59" s="37">
        <v>0.84032981358733505</v>
      </c>
      <c r="N59" s="45">
        <v>0.44700272737332197</v>
      </c>
      <c r="O59" s="45">
        <v>2.1141529820410301</v>
      </c>
      <c r="P59" s="38">
        <f t="shared" si="20"/>
        <v>106.54779653219931</v>
      </c>
      <c r="Q59" s="47">
        <f t="shared" si="21"/>
        <v>0.76428858640972308</v>
      </c>
      <c r="R59" s="47">
        <f t="shared" si="22"/>
        <v>0.40655356635152962</v>
      </c>
      <c r="S59" s="47">
        <f t="shared" si="23"/>
        <v>1.9228438262831049</v>
      </c>
      <c r="T59" s="47">
        <f t="shared" si="24"/>
        <v>96.906314020955648</v>
      </c>
      <c r="V59" s="40">
        <f t="shared" si="17"/>
        <v>100.00000000000001</v>
      </c>
      <c r="W59" s="40">
        <f t="shared" si="25"/>
        <v>3.0936859790443574</v>
      </c>
      <c r="Y59" s="37">
        <v>0.23839903504870699</v>
      </c>
      <c r="Z59" s="48">
        <f t="shared" si="26"/>
        <v>0.21682636811490652</v>
      </c>
      <c r="AA59" s="37">
        <v>0.21</v>
      </c>
      <c r="AB59" s="48">
        <f t="shared" si="18"/>
        <v>0.19099715439212023</v>
      </c>
      <c r="AC59" s="37">
        <v>1.0858473302007701</v>
      </c>
      <c r="AD59" s="48">
        <f t="shared" si="19"/>
        <v>0.98758928653632405</v>
      </c>
      <c r="AF59" s="37">
        <v>0</v>
      </c>
      <c r="AG59" s="48">
        <f t="shared" si="11"/>
        <v>0</v>
      </c>
    </row>
    <row r="60" spans="1:33" hidden="1" x14ac:dyDescent="0.2">
      <c r="A60" s="37" t="s">
        <v>431</v>
      </c>
      <c r="B60" s="37" t="s">
        <v>432</v>
      </c>
      <c r="C60" s="37" t="s">
        <v>25</v>
      </c>
      <c r="D60" s="45">
        <v>6.0937982130192196</v>
      </c>
      <c r="E60" s="46">
        <v>2.1170262574069398E-2</v>
      </c>
      <c r="F60" s="46">
        <v>2.0294702801875201E-3</v>
      </c>
      <c r="G60" s="46">
        <v>2.2425691624714101</v>
      </c>
      <c r="H60" s="38">
        <f t="shared" si="12"/>
        <v>3.8280293176935523</v>
      </c>
      <c r="I60" s="47">
        <f t="shared" si="13"/>
        <v>0.34740668847287653</v>
      </c>
      <c r="J60" s="47">
        <f t="shared" si="14"/>
        <v>3.330386417869264E-2</v>
      </c>
      <c r="K60" s="47">
        <f t="shared" si="15"/>
        <v>36.800843810026848</v>
      </c>
      <c r="L60" s="47">
        <f t="shared" si="16"/>
        <v>62.818445637321574</v>
      </c>
      <c r="M60" s="37">
        <v>0</v>
      </c>
      <c r="N60" s="45">
        <v>1.0002528118772801E-2</v>
      </c>
      <c r="O60" s="45">
        <v>5.6814345785498099E-2</v>
      </c>
      <c r="P60" s="38">
        <f t="shared" si="20"/>
        <v>6.0269813391149487</v>
      </c>
      <c r="Q60" s="47">
        <f t="shared" si="21"/>
        <v>0</v>
      </c>
      <c r="R60" s="47">
        <f t="shared" si="22"/>
        <v>0.16414275250208804</v>
      </c>
      <c r="S60" s="47">
        <f t="shared" si="23"/>
        <v>0.93233060563305048</v>
      </c>
      <c r="T60" s="47">
        <f t="shared" si="24"/>
        <v>98.903526641864858</v>
      </c>
      <c r="V60" s="40">
        <f t="shared" si="17"/>
        <v>100</v>
      </c>
      <c r="W60" s="40">
        <f t="shared" si="25"/>
        <v>1.0964733581351385</v>
      </c>
      <c r="Y60" s="37">
        <v>2.0294702801875201E-3</v>
      </c>
      <c r="Z60" s="48">
        <f t="shared" si="26"/>
        <v>3.330386417869264E-2</v>
      </c>
      <c r="AA60" s="37">
        <v>6.4000000000000001E-2</v>
      </c>
      <c r="AB60" s="48">
        <f t="shared" si="18"/>
        <v>1.0502481008193854</v>
      </c>
      <c r="AC60" s="37">
        <v>3.1207880932436E-2</v>
      </c>
      <c r="AD60" s="48">
        <f t="shared" si="19"/>
        <v>0.51212527624825654</v>
      </c>
      <c r="AF60" s="37">
        <v>0</v>
      </c>
      <c r="AG60" s="48">
        <f t="shared" si="11"/>
        <v>0</v>
      </c>
    </row>
    <row r="61" spans="1:33" hidden="1" x14ac:dyDescent="0.2">
      <c r="A61" s="37" t="s">
        <v>433</v>
      </c>
      <c r="B61" s="37" t="s">
        <v>434</v>
      </c>
      <c r="C61" s="37" t="s">
        <v>26</v>
      </c>
      <c r="D61" s="45">
        <v>0.68435672962551397</v>
      </c>
      <c r="E61" s="46">
        <v>0</v>
      </c>
      <c r="F61" s="46">
        <v>0</v>
      </c>
      <c r="G61" s="46">
        <v>0</v>
      </c>
      <c r="H61" s="38">
        <f t="shared" si="12"/>
        <v>0.68435672962551397</v>
      </c>
      <c r="I61" s="47">
        <f t="shared" si="13"/>
        <v>0</v>
      </c>
      <c r="J61" s="47">
        <f t="shared" si="14"/>
        <v>0</v>
      </c>
      <c r="K61" s="47">
        <f t="shared" si="15"/>
        <v>0</v>
      </c>
      <c r="L61" s="47">
        <f t="shared" si="16"/>
        <v>100</v>
      </c>
      <c r="M61" s="37">
        <v>0</v>
      </c>
      <c r="N61" s="45">
        <v>0</v>
      </c>
      <c r="O61" s="45">
        <v>0</v>
      </c>
      <c r="P61" s="38">
        <f t="shared" si="20"/>
        <v>0.68435672962551397</v>
      </c>
      <c r="Q61" s="47">
        <f t="shared" si="21"/>
        <v>0</v>
      </c>
      <c r="R61" s="47">
        <f t="shared" si="22"/>
        <v>0</v>
      </c>
      <c r="S61" s="47">
        <f t="shared" si="23"/>
        <v>0</v>
      </c>
      <c r="T61" s="47">
        <f t="shared" si="24"/>
        <v>100</v>
      </c>
      <c r="V61" s="40">
        <f t="shared" si="17"/>
        <v>100</v>
      </c>
      <c r="W61" s="40">
        <f t="shared" si="25"/>
        <v>0</v>
      </c>
      <c r="Y61" s="37">
        <v>0</v>
      </c>
      <c r="Z61" s="48">
        <f t="shared" si="26"/>
        <v>0</v>
      </c>
      <c r="AA61" s="37">
        <v>0</v>
      </c>
      <c r="AB61" s="48">
        <f t="shared" si="18"/>
        <v>0</v>
      </c>
      <c r="AC61" s="37">
        <v>0</v>
      </c>
      <c r="AD61" s="48">
        <f t="shared" si="19"/>
        <v>0</v>
      </c>
      <c r="AF61" s="37">
        <v>0</v>
      </c>
      <c r="AG61" s="48">
        <f t="shared" si="11"/>
        <v>0</v>
      </c>
    </row>
    <row r="62" spans="1:33" hidden="1" x14ac:dyDescent="0.2">
      <c r="A62" s="37" t="s">
        <v>435</v>
      </c>
      <c r="B62" s="37" t="s">
        <v>436</v>
      </c>
      <c r="C62" s="37" t="s">
        <v>25</v>
      </c>
      <c r="D62" s="45">
        <v>34.645548439866197</v>
      </c>
      <c r="E62" s="46">
        <v>9.2276636850833693</v>
      </c>
      <c r="F62" s="46">
        <v>3.2042389819931998</v>
      </c>
      <c r="G62" s="46">
        <v>11.8912752405675</v>
      </c>
      <c r="H62" s="38">
        <f t="shared" si="12"/>
        <v>10.322370532222125</v>
      </c>
      <c r="I62" s="47">
        <f t="shared" si="13"/>
        <v>26.634485815976326</v>
      </c>
      <c r="J62" s="47">
        <f t="shared" si="14"/>
        <v>9.2486311410389508</v>
      </c>
      <c r="K62" s="47">
        <f t="shared" si="15"/>
        <v>34.322664169127023</v>
      </c>
      <c r="L62" s="47">
        <f t="shared" si="16"/>
        <v>29.794218873857698</v>
      </c>
      <c r="M62" s="37">
        <v>7.6708481472780399</v>
      </c>
      <c r="N62" s="45">
        <v>1.4881728749160601</v>
      </c>
      <c r="O62" s="45">
        <v>3.99340501525257</v>
      </c>
      <c r="P62" s="38">
        <f t="shared" si="20"/>
        <v>21.493122402419527</v>
      </c>
      <c r="Q62" s="47">
        <f t="shared" si="21"/>
        <v>22.140934384664817</v>
      </c>
      <c r="R62" s="47">
        <f t="shared" si="22"/>
        <v>4.2954230541307821</v>
      </c>
      <c r="S62" s="47">
        <f t="shared" si="23"/>
        <v>11.526459228041572</v>
      </c>
      <c r="T62" s="47">
        <f t="shared" si="24"/>
        <v>62.03718333316283</v>
      </c>
      <c r="V62" s="40">
        <f t="shared" si="17"/>
        <v>100</v>
      </c>
      <c r="W62" s="40">
        <f t="shared" si="25"/>
        <v>37.96281666683717</v>
      </c>
      <c r="Y62" s="37">
        <v>1.01938469708587</v>
      </c>
      <c r="Z62" s="48">
        <f t="shared" si="26"/>
        <v>2.9423251845910365</v>
      </c>
      <c r="AA62" s="37">
        <v>0.20899999999999999</v>
      </c>
      <c r="AB62" s="48">
        <f t="shared" si="18"/>
        <v>0.60325210427180398</v>
      </c>
      <c r="AC62" s="37">
        <v>3.5458543585593398</v>
      </c>
      <c r="AD62" s="48">
        <f t="shared" si="19"/>
        <v>10.234660781063491</v>
      </c>
      <c r="AF62" s="37">
        <v>5.7504401143964303</v>
      </c>
      <c r="AG62" s="48">
        <f t="shared" si="11"/>
        <v>16.597919136357127</v>
      </c>
    </row>
    <row r="63" spans="1:33" hidden="1" x14ac:dyDescent="0.2">
      <c r="A63" s="37" t="s">
        <v>437</v>
      </c>
      <c r="B63" s="37" t="s">
        <v>438</v>
      </c>
      <c r="C63" s="37" t="s">
        <v>28</v>
      </c>
      <c r="D63" s="45">
        <v>0.96244485250450595</v>
      </c>
      <c r="E63" s="46">
        <v>2.467702244713E-2</v>
      </c>
      <c r="F63" s="46">
        <v>1.20898584562819E-3</v>
      </c>
      <c r="G63" s="46">
        <v>0.15228304367660001</v>
      </c>
      <c r="H63" s="38">
        <f t="shared" si="12"/>
        <v>0.78427580053514778</v>
      </c>
      <c r="I63" s="47">
        <f t="shared" si="13"/>
        <v>2.5639933948334424</v>
      </c>
      <c r="J63" s="47">
        <f t="shared" si="14"/>
        <v>0.12561611633977021</v>
      </c>
      <c r="K63" s="47">
        <f t="shared" si="15"/>
        <v>15.822521496200434</v>
      </c>
      <c r="L63" s="47">
        <f t="shared" si="16"/>
        <v>81.48786899262636</v>
      </c>
      <c r="M63" s="37">
        <v>0</v>
      </c>
      <c r="N63" s="45">
        <v>0</v>
      </c>
      <c r="O63" s="45">
        <v>0</v>
      </c>
      <c r="P63" s="38">
        <f t="shared" si="20"/>
        <v>0.96244485250450595</v>
      </c>
      <c r="Q63" s="47">
        <f t="shared" si="21"/>
        <v>0</v>
      </c>
      <c r="R63" s="47">
        <f t="shared" si="22"/>
        <v>0</v>
      </c>
      <c r="S63" s="47">
        <f t="shared" si="23"/>
        <v>0</v>
      </c>
      <c r="T63" s="47">
        <f t="shared" si="24"/>
        <v>100</v>
      </c>
      <c r="V63" s="40">
        <f t="shared" si="17"/>
        <v>100</v>
      </c>
      <c r="W63" s="40">
        <f t="shared" si="25"/>
        <v>0</v>
      </c>
      <c r="Y63" s="37">
        <v>1.20898584562819E-3</v>
      </c>
      <c r="Z63" s="48">
        <f t="shared" si="26"/>
        <v>0.12561611633977021</v>
      </c>
      <c r="AA63" s="37">
        <v>6.0000000000000001E-3</v>
      </c>
      <c r="AB63" s="48">
        <f t="shared" si="18"/>
        <v>0.62341234247204924</v>
      </c>
      <c r="AC63" s="37">
        <v>0</v>
      </c>
      <c r="AD63" s="48">
        <f t="shared" si="19"/>
        <v>0</v>
      </c>
      <c r="AF63" s="37">
        <v>0</v>
      </c>
      <c r="AG63" s="48">
        <f t="shared" si="11"/>
        <v>0</v>
      </c>
    </row>
    <row r="64" spans="1:33" hidden="1" x14ac:dyDescent="0.2">
      <c r="A64" s="37" t="s">
        <v>439</v>
      </c>
      <c r="B64" s="37" t="s">
        <v>440</v>
      </c>
      <c r="C64" s="37" t="s">
        <v>25</v>
      </c>
      <c r="D64" s="45">
        <v>0.677476953783127</v>
      </c>
      <c r="E64" s="46">
        <v>0</v>
      </c>
      <c r="F64" s="46">
        <v>0</v>
      </c>
      <c r="G64" s="46">
        <v>0</v>
      </c>
      <c r="H64" s="38">
        <f t="shared" si="12"/>
        <v>0.677476953783127</v>
      </c>
      <c r="I64" s="47">
        <f t="shared" si="13"/>
        <v>0</v>
      </c>
      <c r="J64" s="47">
        <f t="shared" si="14"/>
        <v>0</v>
      </c>
      <c r="K64" s="47">
        <f t="shared" si="15"/>
        <v>0</v>
      </c>
      <c r="L64" s="47">
        <f t="shared" si="16"/>
        <v>100</v>
      </c>
      <c r="M64" s="37">
        <v>2.6622799761331401E-3</v>
      </c>
      <c r="N64" s="45">
        <v>0</v>
      </c>
      <c r="O64" s="45">
        <v>1.38695589097231E-2</v>
      </c>
      <c r="P64" s="38">
        <f t="shared" si="20"/>
        <v>0.66094511489727081</v>
      </c>
      <c r="Q64" s="47">
        <f t="shared" si="21"/>
        <v>0.39296982152183813</v>
      </c>
      <c r="R64" s="47">
        <f t="shared" si="22"/>
        <v>0</v>
      </c>
      <c r="S64" s="47">
        <f t="shared" si="23"/>
        <v>2.0472370067016339</v>
      </c>
      <c r="T64" s="47">
        <f t="shared" si="24"/>
        <v>97.559793171776533</v>
      </c>
      <c r="V64" s="40">
        <f t="shared" si="17"/>
        <v>100</v>
      </c>
      <c r="W64" s="40">
        <f t="shared" si="25"/>
        <v>2.4402068282234719</v>
      </c>
      <c r="Y64" s="37">
        <v>0</v>
      </c>
      <c r="Z64" s="48">
        <f t="shared" si="26"/>
        <v>0</v>
      </c>
      <c r="AA64" s="37">
        <v>0</v>
      </c>
      <c r="AB64" s="48">
        <f t="shared" si="18"/>
        <v>0</v>
      </c>
      <c r="AC64" s="37">
        <v>1.03810294503098E-2</v>
      </c>
      <c r="AD64" s="48">
        <f t="shared" si="19"/>
        <v>1.5323073932390858</v>
      </c>
      <c r="AF64" s="37">
        <v>0</v>
      </c>
      <c r="AG64" s="48">
        <f t="shared" si="11"/>
        <v>0</v>
      </c>
    </row>
    <row r="65" spans="1:33" hidden="1" x14ac:dyDescent="0.2">
      <c r="A65" s="37" t="s">
        <v>441</v>
      </c>
      <c r="B65" s="37" t="s">
        <v>442</v>
      </c>
      <c r="C65" s="37" t="s">
        <v>25</v>
      </c>
      <c r="D65" s="45">
        <v>0.33064395335757002</v>
      </c>
      <c r="E65" s="46">
        <v>0</v>
      </c>
      <c r="F65" s="46">
        <v>0</v>
      </c>
      <c r="G65" s="46">
        <v>0</v>
      </c>
      <c r="H65" s="38">
        <f t="shared" si="12"/>
        <v>0.33064395335757002</v>
      </c>
      <c r="I65" s="47">
        <f t="shared" si="13"/>
        <v>0</v>
      </c>
      <c r="J65" s="47">
        <f t="shared" si="14"/>
        <v>0</v>
      </c>
      <c r="K65" s="47">
        <f t="shared" si="15"/>
        <v>0</v>
      </c>
      <c r="L65" s="47">
        <f t="shared" si="16"/>
        <v>100</v>
      </c>
      <c r="M65" s="37">
        <v>2.5945111073382002E-2</v>
      </c>
      <c r="N65" s="45">
        <v>8.18504734317539E-3</v>
      </c>
      <c r="O65" s="45">
        <v>3.7683940902761198E-2</v>
      </c>
      <c r="P65" s="38">
        <f t="shared" ref="P65:P96" si="27">D65-SUM(M65,N65,O65)</f>
        <v>0.25882985403825143</v>
      </c>
      <c r="Q65" s="47">
        <f t="shared" ref="Q65:Q96" si="28">M65/D65*100</f>
        <v>7.8468427472871545</v>
      </c>
      <c r="R65" s="47">
        <f t="shared" ref="R65:R96" si="29">N65/D65*100</f>
        <v>2.4754867766548241</v>
      </c>
      <c r="S65" s="47">
        <f t="shared" ref="S65:S96" si="30">O65/D65*100</f>
        <v>11.397135958511981</v>
      </c>
      <c r="T65" s="47">
        <f t="shared" ref="T65:T96" si="31">P65/D65*100</f>
        <v>78.280534517546045</v>
      </c>
      <c r="V65" s="40">
        <f t="shared" si="17"/>
        <v>100</v>
      </c>
      <c r="W65" s="40">
        <f t="shared" ref="W65:W96" si="32">SUM(Q65:R65,S65)</f>
        <v>21.719465482453959</v>
      </c>
      <c r="Y65" s="37">
        <v>0</v>
      </c>
      <c r="Z65" s="48">
        <f t="shared" ref="Z65:Z96" si="33">Y65/D65*100</f>
        <v>0</v>
      </c>
      <c r="AA65" s="37">
        <v>0</v>
      </c>
      <c r="AB65" s="48">
        <f t="shared" si="18"/>
        <v>0</v>
      </c>
      <c r="AC65" s="37">
        <v>1.8022366716629001E-2</v>
      </c>
      <c r="AD65" s="48">
        <f t="shared" si="19"/>
        <v>5.4506869197571497</v>
      </c>
      <c r="AF65" s="37">
        <v>0</v>
      </c>
      <c r="AG65" s="48">
        <f t="shared" si="11"/>
        <v>0</v>
      </c>
    </row>
    <row r="66" spans="1:33" hidden="1" x14ac:dyDescent="0.2">
      <c r="A66" s="37" t="s">
        <v>443</v>
      </c>
      <c r="B66" s="37" t="s">
        <v>444</v>
      </c>
      <c r="C66" s="37" t="s">
        <v>25</v>
      </c>
      <c r="D66" s="45">
        <v>0.40675639900267102</v>
      </c>
      <c r="E66" s="46">
        <v>0</v>
      </c>
      <c r="F66" s="46">
        <v>0</v>
      </c>
      <c r="G66" s="46">
        <v>0</v>
      </c>
      <c r="H66" s="38">
        <f t="shared" ref="H66:H129" si="34">D66-E66-F66-G66</f>
        <v>0.40675639900267102</v>
      </c>
      <c r="I66" s="47">
        <f t="shared" ref="I66:I129" si="35">E66/D66*100</f>
        <v>0</v>
      </c>
      <c r="J66" s="47">
        <f t="shared" ref="J66:J129" si="36">F66/D66*100</f>
        <v>0</v>
      </c>
      <c r="K66" s="47">
        <f t="shared" ref="K66:K129" si="37">G66/D66*100</f>
        <v>0</v>
      </c>
      <c r="L66" s="47">
        <f t="shared" ref="L66:L129" si="38">H66/D66*100</f>
        <v>100</v>
      </c>
      <c r="M66" s="37">
        <v>0</v>
      </c>
      <c r="N66" s="45">
        <v>0</v>
      </c>
      <c r="O66" s="45">
        <v>0</v>
      </c>
      <c r="P66" s="38">
        <f t="shared" si="27"/>
        <v>0.40675639900267102</v>
      </c>
      <c r="Q66" s="47">
        <f t="shared" si="28"/>
        <v>0</v>
      </c>
      <c r="R66" s="47">
        <f t="shared" si="29"/>
        <v>0</v>
      </c>
      <c r="S66" s="47">
        <f t="shared" si="30"/>
        <v>0</v>
      </c>
      <c r="T66" s="47">
        <f t="shared" si="31"/>
        <v>100</v>
      </c>
      <c r="V66" s="40">
        <f t="shared" ref="V66:V129" si="39">SUM(I66:L66)</f>
        <v>100</v>
      </c>
      <c r="W66" s="40">
        <f t="shared" si="32"/>
        <v>0</v>
      </c>
      <c r="Y66" s="37">
        <v>0</v>
      </c>
      <c r="Z66" s="48">
        <f t="shared" si="33"/>
        <v>0</v>
      </c>
      <c r="AA66" s="37">
        <v>0</v>
      </c>
      <c r="AB66" s="48">
        <f t="shared" si="18"/>
        <v>0</v>
      </c>
      <c r="AC66" s="37">
        <v>0</v>
      </c>
      <c r="AD66" s="48">
        <f t="shared" si="19"/>
        <v>0</v>
      </c>
      <c r="AF66" s="37">
        <v>0</v>
      </c>
      <c r="AG66" s="48">
        <f t="shared" ref="AG66:AG129" si="40">AF66/D66*100</f>
        <v>0</v>
      </c>
    </row>
    <row r="67" spans="1:33" hidden="1" x14ac:dyDescent="0.2">
      <c r="A67" s="37" t="s">
        <v>445</v>
      </c>
      <c r="B67" s="37" t="s">
        <v>372</v>
      </c>
      <c r="C67" s="37" t="s">
        <v>25</v>
      </c>
      <c r="D67" s="45">
        <v>8.0015324169300897</v>
      </c>
      <c r="E67" s="46">
        <v>0</v>
      </c>
      <c r="F67" s="46">
        <v>0</v>
      </c>
      <c r="G67" s="46">
        <v>0</v>
      </c>
      <c r="H67" s="38">
        <f t="shared" si="34"/>
        <v>8.0015324169300897</v>
      </c>
      <c r="I67" s="47">
        <f t="shared" si="35"/>
        <v>0</v>
      </c>
      <c r="J67" s="47">
        <f t="shared" si="36"/>
        <v>0</v>
      </c>
      <c r="K67" s="47">
        <f t="shared" si="37"/>
        <v>0</v>
      </c>
      <c r="L67" s="47">
        <f t="shared" si="38"/>
        <v>100</v>
      </c>
      <c r="M67" s="37">
        <v>0.28169579895129998</v>
      </c>
      <c r="N67" s="45">
        <v>0.220074812941986</v>
      </c>
      <c r="O67" s="45">
        <v>0.86978708962208195</v>
      </c>
      <c r="P67" s="38">
        <f t="shared" si="27"/>
        <v>6.6299747154147219</v>
      </c>
      <c r="Q67" s="47">
        <f t="shared" si="28"/>
        <v>3.520523123236647</v>
      </c>
      <c r="R67" s="47">
        <f t="shared" si="29"/>
        <v>2.750408315241458</v>
      </c>
      <c r="S67" s="47">
        <f t="shared" si="30"/>
        <v>10.870256399658368</v>
      </c>
      <c r="T67" s="47">
        <f t="shared" si="31"/>
        <v>82.858812161863526</v>
      </c>
      <c r="V67" s="40">
        <f t="shared" si="39"/>
        <v>100</v>
      </c>
      <c r="W67" s="40">
        <f t="shared" si="32"/>
        <v>17.141187838136474</v>
      </c>
      <c r="Y67" s="37">
        <v>0</v>
      </c>
      <c r="Z67" s="48">
        <f t="shared" si="33"/>
        <v>0</v>
      </c>
      <c r="AA67" s="37">
        <v>0</v>
      </c>
      <c r="AB67" s="48">
        <f t="shared" ref="AB67:AB130" si="41">AA67/D67*100</f>
        <v>0</v>
      </c>
      <c r="AC67" s="37">
        <v>0.40739953856533301</v>
      </c>
      <c r="AD67" s="48">
        <f t="shared" ref="AD67:AD130" si="42">AC67/D67*100</f>
        <v>5.0915189408385606</v>
      </c>
      <c r="AF67" s="37">
        <v>0</v>
      </c>
      <c r="AG67" s="48">
        <f t="shared" si="40"/>
        <v>0</v>
      </c>
    </row>
    <row r="68" spans="1:33" hidden="1" x14ac:dyDescent="0.2">
      <c r="A68" s="37" t="s">
        <v>446</v>
      </c>
      <c r="B68" s="37" t="s">
        <v>447</v>
      </c>
      <c r="C68" s="37" t="s">
        <v>26</v>
      </c>
      <c r="D68" s="45">
        <v>26.694622751329501</v>
      </c>
      <c r="E68" s="46">
        <v>0.100540515055542</v>
      </c>
      <c r="F68" s="46">
        <v>4.2727372767869297E-3</v>
      </c>
      <c r="G68" s="46">
        <v>2.7500447882198702</v>
      </c>
      <c r="H68" s="38">
        <f t="shared" si="34"/>
        <v>23.839764710777303</v>
      </c>
      <c r="I68" s="47">
        <f t="shared" si="35"/>
        <v>0.37663208801306125</v>
      </c>
      <c r="J68" s="47">
        <f t="shared" si="36"/>
        <v>1.600598486290326E-2</v>
      </c>
      <c r="K68" s="47">
        <f t="shared" si="37"/>
        <v>10.301867959841863</v>
      </c>
      <c r="L68" s="47">
        <f t="shared" si="38"/>
        <v>89.305493967282175</v>
      </c>
      <c r="M68" s="37">
        <v>9.8717462085187399E-4</v>
      </c>
      <c r="N68" s="45">
        <v>0</v>
      </c>
      <c r="O68" s="45">
        <v>2.18186800899275E-4</v>
      </c>
      <c r="P68" s="38">
        <f t="shared" si="27"/>
        <v>26.693417389907751</v>
      </c>
      <c r="Q68" s="47">
        <f t="shared" si="28"/>
        <v>3.6980279888117491E-3</v>
      </c>
      <c r="R68" s="47">
        <f t="shared" si="29"/>
        <v>0</v>
      </c>
      <c r="S68" s="47">
        <f t="shared" si="30"/>
        <v>8.1734363857383367E-4</v>
      </c>
      <c r="T68" s="47">
        <f t="shared" si="31"/>
        <v>99.995484628372623</v>
      </c>
      <c r="V68" s="40">
        <f t="shared" si="39"/>
        <v>100</v>
      </c>
      <c r="W68" s="40">
        <f t="shared" si="32"/>
        <v>4.5153716273855825E-3</v>
      </c>
      <c r="Y68" s="37">
        <v>0</v>
      </c>
      <c r="Z68" s="48">
        <f t="shared" si="33"/>
        <v>0</v>
      </c>
      <c r="AA68" s="37">
        <v>0</v>
      </c>
      <c r="AB68" s="48">
        <f t="shared" si="41"/>
        <v>0</v>
      </c>
      <c r="AC68" s="37">
        <v>2.18186800899275E-4</v>
      </c>
      <c r="AD68" s="48">
        <f t="shared" si="42"/>
        <v>8.1734363857383367E-4</v>
      </c>
      <c r="AF68" s="37">
        <v>0</v>
      </c>
      <c r="AG68" s="48">
        <f t="shared" si="40"/>
        <v>0</v>
      </c>
    </row>
    <row r="69" spans="1:33" hidden="1" x14ac:dyDescent="0.2">
      <c r="A69" s="37" t="s">
        <v>448</v>
      </c>
      <c r="B69" s="37" t="s">
        <v>449</v>
      </c>
      <c r="C69" s="37" t="s">
        <v>25</v>
      </c>
      <c r="D69" s="45">
        <v>18.0378060058394</v>
      </c>
      <c r="E69" s="46">
        <v>0</v>
      </c>
      <c r="F69" s="46">
        <v>0</v>
      </c>
      <c r="G69" s="46">
        <v>0.15189683360848799</v>
      </c>
      <c r="H69" s="38">
        <f t="shared" si="34"/>
        <v>17.88590917223091</v>
      </c>
      <c r="I69" s="47">
        <f t="shared" si="35"/>
        <v>0</v>
      </c>
      <c r="J69" s="47">
        <f t="shared" si="36"/>
        <v>0</v>
      </c>
      <c r="K69" s="47">
        <f t="shared" si="37"/>
        <v>0.842102601387964</v>
      </c>
      <c r="L69" s="47">
        <f t="shared" si="38"/>
        <v>99.157897398612022</v>
      </c>
      <c r="M69" s="37">
        <v>3.88127074901422E-2</v>
      </c>
      <c r="N69" s="45">
        <v>2.0006551364297E-2</v>
      </c>
      <c r="O69" s="45">
        <v>6.1551224203914102E-2</v>
      </c>
      <c r="P69" s="38">
        <f t="shared" si="27"/>
        <v>17.917435522781048</v>
      </c>
      <c r="Q69" s="47">
        <f t="shared" si="28"/>
        <v>0.21517421507680767</v>
      </c>
      <c r="R69" s="47">
        <f t="shared" si="29"/>
        <v>0.11091455001689371</v>
      </c>
      <c r="S69" s="47">
        <f t="shared" si="30"/>
        <v>0.34123453918945607</v>
      </c>
      <c r="T69" s="47">
        <f t="shared" si="31"/>
        <v>99.332676695716842</v>
      </c>
      <c r="V69" s="40">
        <f t="shared" si="39"/>
        <v>99.999999999999986</v>
      </c>
      <c r="W69" s="40">
        <f t="shared" si="32"/>
        <v>0.66732330428315745</v>
      </c>
      <c r="Y69" s="37">
        <v>0</v>
      </c>
      <c r="Z69" s="48">
        <f t="shared" si="33"/>
        <v>0</v>
      </c>
      <c r="AA69" s="37">
        <v>0</v>
      </c>
      <c r="AB69" s="48">
        <f t="shared" si="41"/>
        <v>0</v>
      </c>
      <c r="AC69" s="37">
        <v>3.40111424936098E-2</v>
      </c>
      <c r="AD69" s="48">
        <f t="shared" si="42"/>
        <v>0.18855476371460772</v>
      </c>
      <c r="AF69" s="37">
        <v>0</v>
      </c>
      <c r="AG69" s="48">
        <f t="shared" si="40"/>
        <v>0</v>
      </c>
    </row>
    <row r="70" spans="1:33" x14ac:dyDescent="0.2">
      <c r="A70" s="37" t="s">
        <v>450</v>
      </c>
      <c r="B70" s="37" t="s">
        <v>451</v>
      </c>
      <c r="C70" s="37" t="s">
        <v>25</v>
      </c>
      <c r="D70" s="45">
        <v>0.13871934158261801</v>
      </c>
      <c r="E70" s="46">
        <v>0</v>
      </c>
      <c r="F70" s="46">
        <v>8.1799999999999998E-2</v>
      </c>
      <c r="G70" s="46">
        <f>0.0364+0.0205</f>
        <v>5.6900000000000006E-2</v>
      </c>
      <c r="H70" s="38">
        <f t="shared" si="34"/>
        <v>1.9341582618001563E-5</v>
      </c>
      <c r="I70" s="47">
        <f t="shared" si="35"/>
        <v>0</v>
      </c>
      <c r="J70" s="47">
        <f t="shared" si="36"/>
        <v>58.967984613221233</v>
      </c>
      <c r="K70" s="47">
        <f t="shared" si="37"/>
        <v>41.018072426556103</v>
      </c>
      <c r="L70" s="47">
        <f t="shared" si="38"/>
        <v>1.3942960222660923E-2</v>
      </c>
      <c r="M70" s="37">
        <v>0</v>
      </c>
      <c r="N70" s="45">
        <v>0</v>
      </c>
      <c r="O70" s="45">
        <v>0</v>
      </c>
      <c r="P70" s="38">
        <f t="shared" si="27"/>
        <v>0.13871934158261801</v>
      </c>
      <c r="Q70" s="47">
        <f t="shared" si="28"/>
        <v>0</v>
      </c>
      <c r="R70" s="47">
        <f t="shared" si="29"/>
        <v>0</v>
      </c>
      <c r="S70" s="47">
        <f t="shared" si="30"/>
        <v>0</v>
      </c>
      <c r="T70" s="47">
        <f t="shared" si="31"/>
        <v>100</v>
      </c>
      <c r="V70" s="40">
        <f t="shared" si="39"/>
        <v>100</v>
      </c>
      <c r="W70" s="40">
        <f t="shared" si="32"/>
        <v>0</v>
      </c>
      <c r="Y70" s="37">
        <v>0</v>
      </c>
      <c r="Z70" s="48">
        <f t="shared" si="33"/>
        <v>0</v>
      </c>
      <c r="AA70" s="37">
        <v>0</v>
      </c>
      <c r="AB70" s="48">
        <f t="shared" si="41"/>
        <v>0</v>
      </c>
      <c r="AC70" s="37">
        <v>0</v>
      </c>
      <c r="AD70" s="48">
        <f t="shared" si="42"/>
        <v>0</v>
      </c>
      <c r="AF70" s="37">
        <v>0</v>
      </c>
      <c r="AG70" s="48">
        <f t="shared" si="40"/>
        <v>0</v>
      </c>
    </row>
    <row r="71" spans="1:33" x14ac:dyDescent="0.2">
      <c r="A71" s="37" t="s">
        <v>452</v>
      </c>
      <c r="B71" s="37" t="s">
        <v>453</v>
      </c>
      <c r="C71" s="37" t="s">
        <v>25</v>
      </c>
      <c r="D71" s="45">
        <v>2.3509893793344498</v>
      </c>
      <c r="E71" s="46">
        <v>5.5503252895774902E-2</v>
      </c>
      <c r="F71" s="46">
        <f>1.4706+0.0065+0.0871-0.055503</f>
        <v>1.5086969999999997</v>
      </c>
      <c r="G71" s="46">
        <f>0.3065+0.0008+0.216+0.2526+0.0065+0.002</f>
        <v>0.78439999999999999</v>
      </c>
      <c r="H71" s="38">
        <f t="shared" si="34"/>
        <v>2.389126438675282E-3</v>
      </c>
      <c r="I71" s="47">
        <f t="shared" si="35"/>
        <v>2.3608466028667268</v>
      </c>
      <c r="J71" s="47">
        <f t="shared" si="36"/>
        <v>64.172854767515048</v>
      </c>
      <c r="K71" s="47">
        <f t="shared" si="37"/>
        <v>33.364676458983347</v>
      </c>
      <c r="L71" s="47">
        <f t="shared" si="38"/>
        <v>0.10162217063488514</v>
      </c>
      <c r="M71" s="37">
        <v>0</v>
      </c>
      <c r="N71" s="45">
        <v>3.1000225370150999E-2</v>
      </c>
      <c r="O71" s="45">
        <v>0.111551185259315</v>
      </c>
      <c r="P71" s="38">
        <f t="shared" si="27"/>
        <v>2.2084379687049838</v>
      </c>
      <c r="Q71" s="47">
        <f t="shared" si="28"/>
        <v>0</v>
      </c>
      <c r="R71" s="47">
        <f t="shared" si="29"/>
        <v>1.3186033779075159</v>
      </c>
      <c r="S71" s="47">
        <f t="shared" si="30"/>
        <v>4.7448613013681262</v>
      </c>
      <c r="T71" s="47">
        <f t="shared" si="31"/>
        <v>93.93653532072436</v>
      </c>
      <c r="V71" s="40">
        <f t="shared" si="39"/>
        <v>100.00000000000001</v>
      </c>
      <c r="W71" s="40">
        <f t="shared" si="32"/>
        <v>6.0634646792756417</v>
      </c>
      <c r="Y71" s="37">
        <v>2.2795720944851598E-3</v>
      </c>
      <c r="Z71" s="48">
        <f t="shared" si="33"/>
        <v>9.6962245534707267E-2</v>
      </c>
      <c r="AA71" s="37">
        <v>0</v>
      </c>
      <c r="AB71" s="48">
        <f t="shared" si="41"/>
        <v>0</v>
      </c>
      <c r="AC71" s="37">
        <v>5.7657034203274803E-2</v>
      </c>
      <c r="AD71" s="48">
        <f t="shared" si="42"/>
        <v>2.4524583016022445</v>
      </c>
      <c r="AF71" s="37">
        <v>0</v>
      </c>
      <c r="AG71" s="48">
        <f t="shared" si="40"/>
        <v>0</v>
      </c>
    </row>
    <row r="72" spans="1:33" hidden="1" x14ac:dyDescent="0.2">
      <c r="A72" s="37" t="s">
        <v>454</v>
      </c>
      <c r="B72" s="37" t="s">
        <v>455</v>
      </c>
      <c r="C72" s="37" t="s">
        <v>25</v>
      </c>
      <c r="D72" s="45">
        <v>4.0434801077706197</v>
      </c>
      <c r="E72" s="46">
        <v>0</v>
      </c>
      <c r="F72" s="46">
        <v>0</v>
      </c>
      <c r="G72" s="46">
        <v>0</v>
      </c>
      <c r="H72" s="38">
        <f t="shared" si="34"/>
        <v>4.0434801077706197</v>
      </c>
      <c r="I72" s="47">
        <f t="shared" si="35"/>
        <v>0</v>
      </c>
      <c r="J72" s="47">
        <f t="shared" si="36"/>
        <v>0</v>
      </c>
      <c r="K72" s="47">
        <f t="shared" si="37"/>
        <v>0</v>
      </c>
      <c r="L72" s="47">
        <f t="shared" si="38"/>
        <v>100</v>
      </c>
      <c r="M72" s="37">
        <v>0</v>
      </c>
      <c r="N72" s="45">
        <v>1.7605242692993399E-2</v>
      </c>
      <c r="O72" s="45">
        <v>1.9606813106255099E-2</v>
      </c>
      <c r="P72" s="38">
        <f t="shared" si="27"/>
        <v>4.0062680519713716</v>
      </c>
      <c r="Q72" s="47">
        <f t="shared" si="28"/>
        <v>0</v>
      </c>
      <c r="R72" s="47">
        <f t="shared" si="29"/>
        <v>0.43539827633033867</v>
      </c>
      <c r="S72" s="47">
        <f t="shared" si="30"/>
        <v>0.48489945748899338</v>
      </c>
      <c r="T72" s="47">
        <f t="shared" si="31"/>
        <v>99.079702266180675</v>
      </c>
      <c r="V72" s="40">
        <f t="shared" si="39"/>
        <v>100</v>
      </c>
      <c r="W72" s="40">
        <f t="shared" si="32"/>
        <v>0.92029773381933211</v>
      </c>
      <c r="Y72" s="37">
        <v>0</v>
      </c>
      <c r="Z72" s="48">
        <f t="shared" si="33"/>
        <v>0</v>
      </c>
      <c r="AA72" s="37">
        <v>0</v>
      </c>
      <c r="AB72" s="48">
        <f t="shared" si="41"/>
        <v>0</v>
      </c>
      <c r="AC72" s="37">
        <v>1.3604727023705999E-2</v>
      </c>
      <c r="AD72" s="48">
        <f t="shared" si="42"/>
        <v>0.33646083722684594</v>
      </c>
      <c r="AF72" s="37">
        <v>0</v>
      </c>
      <c r="AG72" s="48">
        <f t="shared" si="40"/>
        <v>0</v>
      </c>
    </row>
    <row r="73" spans="1:33" hidden="1" x14ac:dyDescent="0.2">
      <c r="A73" s="37" t="s">
        <v>456</v>
      </c>
      <c r="B73" s="37" t="s">
        <v>457</v>
      </c>
      <c r="C73" s="37" t="s">
        <v>25</v>
      </c>
      <c r="D73" s="45">
        <v>11.111243457920899</v>
      </c>
      <c r="E73" s="46">
        <v>0</v>
      </c>
      <c r="F73" s="46">
        <v>0</v>
      </c>
      <c r="G73" s="46">
        <v>0</v>
      </c>
      <c r="H73" s="38">
        <f t="shared" si="34"/>
        <v>11.111243457920899</v>
      </c>
      <c r="I73" s="47">
        <f t="shared" si="35"/>
        <v>0</v>
      </c>
      <c r="J73" s="47">
        <f t="shared" si="36"/>
        <v>0</v>
      </c>
      <c r="K73" s="47">
        <f t="shared" si="37"/>
        <v>0</v>
      </c>
      <c r="L73" s="47">
        <f t="shared" si="38"/>
        <v>100</v>
      </c>
      <c r="M73" s="37">
        <v>0.169221923204354</v>
      </c>
      <c r="N73" s="45">
        <v>0.18332140131776101</v>
      </c>
      <c r="O73" s="45">
        <v>0.39800191314824601</v>
      </c>
      <c r="P73" s="38">
        <f t="shared" si="27"/>
        <v>10.360698220250539</v>
      </c>
      <c r="Q73" s="47">
        <f t="shared" si="28"/>
        <v>1.5229791683100991</v>
      </c>
      <c r="R73" s="47">
        <f t="shared" si="29"/>
        <v>1.6498729598717974</v>
      </c>
      <c r="S73" s="47">
        <f t="shared" si="30"/>
        <v>3.5819745526727829</v>
      </c>
      <c r="T73" s="47">
        <f t="shared" si="31"/>
        <v>93.245173319145323</v>
      </c>
      <c r="V73" s="40">
        <f t="shared" si="39"/>
        <v>100</v>
      </c>
      <c r="W73" s="40">
        <f t="shared" si="32"/>
        <v>6.7548266808546789</v>
      </c>
      <c r="Y73" s="37">
        <v>0</v>
      </c>
      <c r="Z73" s="48">
        <f t="shared" si="33"/>
        <v>0</v>
      </c>
      <c r="AA73" s="37">
        <v>0</v>
      </c>
      <c r="AB73" s="48">
        <f t="shared" si="41"/>
        <v>0</v>
      </c>
      <c r="AC73" s="37">
        <v>0.218100928042159</v>
      </c>
      <c r="AD73" s="48">
        <f t="shared" si="42"/>
        <v>1.9628849720386681</v>
      </c>
      <c r="AF73" s="37">
        <v>0</v>
      </c>
      <c r="AG73" s="48">
        <f t="shared" si="40"/>
        <v>0</v>
      </c>
    </row>
    <row r="74" spans="1:33" hidden="1" x14ac:dyDescent="0.2">
      <c r="A74" s="37" t="s">
        <v>458</v>
      </c>
      <c r="B74" s="37" t="s">
        <v>459</v>
      </c>
      <c r="C74" s="37" t="s">
        <v>27</v>
      </c>
      <c r="D74" s="45">
        <v>5.2498764441467101</v>
      </c>
      <c r="E74" s="46">
        <v>0</v>
      </c>
      <c r="F74" s="46">
        <v>0</v>
      </c>
      <c r="G74" s="46">
        <v>1.9691807136905199</v>
      </c>
      <c r="H74" s="38">
        <f t="shared" si="34"/>
        <v>3.2806957304561903</v>
      </c>
      <c r="I74" s="47">
        <f t="shared" si="35"/>
        <v>0</v>
      </c>
      <c r="J74" s="47">
        <f t="shared" si="36"/>
        <v>0</v>
      </c>
      <c r="K74" s="47">
        <f t="shared" si="37"/>
        <v>37.509086825958263</v>
      </c>
      <c r="L74" s="47">
        <f t="shared" si="38"/>
        <v>62.490913174041737</v>
      </c>
      <c r="M74" s="37">
        <v>9.3098444686576798E-3</v>
      </c>
      <c r="N74" s="45">
        <v>4.3722990532325201E-2</v>
      </c>
      <c r="O74" s="45">
        <v>0.39970625575812502</v>
      </c>
      <c r="P74" s="38">
        <f t="shared" si="27"/>
        <v>4.7971373533876021</v>
      </c>
      <c r="Q74" s="47">
        <f t="shared" si="28"/>
        <v>0.17733454430222992</v>
      </c>
      <c r="R74" s="47">
        <f t="shared" si="29"/>
        <v>0.83283846767619929</v>
      </c>
      <c r="S74" s="47">
        <f t="shared" si="30"/>
        <v>7.6136316732515281</v>
      </c>
      <c r="T74" s="47">
        <f t="shared" si="31"/>
        <v>91.37619531477003</v>
      </c>
      <c r="V74" s="40">
        <f t="shared" si="39"/>
        <v>100</v>
      </c>
      <c r="W74" s="40">
        <f t="shared" si="32"/>
        <v>8.6238046852299579</v>
      </c>
      <c r="Y74" s="37">
        <v>0</v>
      </c>
      <c r="Z74" s="48">
        <f t="shared" si="33"/>
        <v>0</v>
      </c>
      <c r="AA74" s="37">
        <v>0.28899999999999998</v>
      </c>
      <c r="AB74" s="48">
        <f t="shared" si="41"/>
        <v>5.5048914593450524</v>
      </c>
      <c r="AC74" s="37">
        <v>0.17543287586544901</v>
      </c>
      <c r="AD74" s="48">
        <f t="shared" si="42"/>
        <v>3.3416572319724955</v>
      </c>
      <c r="AF74" s="37">
        <v>0</v>
      </c>
      <c r="AG74" s="48">
        <f t="shared" si="40"/>
        <v>0</v>
      </c>
    </row>
    <row r="75" spans="1:33" hidden="1" x14ac:dyDescent="0.2">
      <c r="A75" s="37" t="s">
        <v>460</v>
      </c>
      <c r="B75" s="37" t="s">
        <v>457</v>
      </c>
      <c r="C75" s="37" t="s">
        <v>26</v>
      </c>
      <c r="D75" s="45">
        <v>11.1835224113933</v>
      </c>
      <c r="E75" s="46">
        <v>0</v>
      </c>
      <c r="F75" s="46">
        <v>0</v>
      </c>
      <c r="G75" s="46">
        <v>0</v>
      </c>
      <c r="H75" s="38">
        <f t="shared" si="34"/>
        <v>11.1835224113933</v>
      </c>
      <c r="I75" s="47">
        <f t="shared" si="35"/>
        <v>0</v>
      </c>
      <c r="J75" s="47">
        <f t="shared" si="36"/>
        <v>0</v>
      </c>
      <c r="K75" s="47">
        <f t="shared" si="37"/>
        <v>0</v>
      </c>
      <c r="L75" s="47">
        <f t="shared" si="38"/>
        <v>100</v>
      </c>
      <c r="M75" s="37">
        <v>0.174460112938017</v>
      </c>
      <c r="N75" s="45">
        <v>0.18566400073171199</v>
      </c>
      <c r="O75" s="45">
        <v>0.41131894794666302</v>
      </c>
      <c r="P75" s="38">
        <f t="shared" si="27"/>
        <v>10.412079349776908</v>
      </c>
      <c r="Q75" s="47">
        <f t="shared" si="28"/>
        <v>1.559974635185462</v>
      </c>
      <c r="R75" s="47">
        <f t="shared" si="29"/>
        <v>1.6601567368664218</v>
      </c>
      <c r="S75" s="47">
        <f t="shared" si="30"/>
        <v>3.677901584277496</v>
      </c>
      <c r="T75" s="47">
        <f t="shared" si="31"/>
        <v>93.101967043670612</v>
      </c>
      <c r="V75" s="40">
        <f t="shared" si="39"/>
        <v>100</v>
      </c>
      <c r="W75" s="40">
        <f t="shared" si="32"/>
        <v>6.8980329563293799</v>
      </c>
      <c r="Y75" s="37">
        <v>0</v>
      </c>
      <c r="Z75" s="48">
        <f t="shared" si="33"/>
        <v>0</v>
      </c>
      <c r="AA75" s="37">
        <v>0</v>
      </c>
      <c r="AB75" s="48">
        <f t="shared" si="41"/>
        <v>0</v>
      </c>
      <c r="AC75" s="37">
        <v>0.22374338190982701</v>
      </c>
      <c r="AD75" s="48">
        <f t="shared" si="42"/>
        <v>2.0006521530451509</v>
      </c>
      <c r="AF75" s="37">
        <v>0</v>
      </c>
      <c r="AG75" s="48">
        <f t="shared" si="40"/>
        <v>0</v>
      </c>
    </row>
    <row r="76" spans="1:33" hidden="1" x14ac:dyDescent="0.2">
      <c r="A76" s="37" t="s">
        <v>461</v>
      </c>
      <c r="B76" s="37" t="s">
        <v>462</v>
      </c>
      <c r="C76" s="37" t="s">
        <v>25</v>
      </c>
      <c r="D76" s="45">
        <v>3.90052253667973</v>
      </c>
      <c r="E76" s="46">
        <v>0</v>
      </c>
      <c r="F76" s="46">
        <v>0</v>
      </c>
      <c r="G76" s="46">
        <v>0</v>
      </c>
      <c r="H76" s="38">
        <f t="shared" si="34"/>
        <v>3.90052253667973</v>
      </c>
      <c r="I76" s="47">
        <f t="shared" si="35"/>
        <v>0</v>
      </c>
      <c r="J76" s="47">
        <f t="shared" si="36"/>
        <v>0</v>
      </c>
      <c r="K76" s="47">
        <f t="shared" si="37"/>
        <v>0</v>
      </c>
      <c r="L76" s="47">
        <f t="shared" si="38"/>
        <v>100</v>
      </c>
      <c r="M76" s="37">
        <v>2.1895144210367201E-2</v>
      </c>
      <c r="N76" s="45">
        <v>5.1255849490715003E-2</v>
      </c>
      <c r="O76" s="45">
        <v>0.28246900538920799</v>
      </c>
      <c r="P76" s="38">
        <f t="shared" si="27"/>
        <v>3.5449025375894401</v>
      </c>
      <c r="Q76" s="47">
        <f t="shared" si="28"/>
        <v>0.56133874383418292</v>
      </c>
      <c r="R76" s="47">
        <f t="shared" si="29"/>
        <v>1.3140764861301351</v>
      </c>
      <c r="S76" s="47">
        <f t="shared" si="30"/>
        <v>7.2418247230448287</v>
      </c>
      <c r="T76" s="47">
        <f t="shared" si="31"/>
        <v>90.882760046990867</v>
      </c>
      <c r="V76" s="40">
        <f t="shared" si="39"/>
        <v>100</v>
      </c>
      <c r="W76" s="40">
        <f t="shared" si="32"/>
        <v>9.1172399530091468</v>
      </c>
      <c r="Y76" s="37">
        <v>0</v>
      </c>
      <c r="Z76" s="48">
        <f t="shared" si="33"/>
        <v>0</v>
      </c>
      <c r="AA76" s="37">
        <v>0</v>
      </c>
      <c r="AB76" s="48">
        <f t="shared" si="41"/>
        <v>0</v>
      </c>
      <c r="AC76" s="37">
        <v>0.131046568289095</v>
      </c>
      <c r="AD76" s="48">
        <f t="shared" si="42"/>
        <v>3.3597182699692003</v>
      </c>
      <c r="AF76" s="37">
        <v>0</v>
      </c>
      <c r="AG76" s="48">
        <f t="shared" si="40"/>
        <v>0</v>
      </c>
    </row>
    <row r="77" spans="1:33" hidden="1" x14ac:dyDescent="0.2">
      <c r="A77" s="37" t="s">
        <v>463</v>
      </c>
      <c r="B77" s="37" t="s">
        <v>464</v>
      </c>
      <c r="C77" s="37" t="s">
        <v>25</v>
      </c>
      <c r="D77" s="45">
        <v>9.80679805246249</v>
      </c>
      <c r="E77" s="46">
        <v>0</v>
      </c>
      <c r="F77" s="46">
        <v>0</v>
      </c>
      <c r="G77" s="46">
        <v>0</v>
      </c>
      <c r="H77" s="38">
        <f t="shared" si="34"/>
        <v>9.80679805246249</v>
      </c>
      <c r="I77" s="47">
        <f t="shared" si="35"/>
        <v>0</v>
      </c>
      <c r="J77" s="47">
        <f t="shared" si="36"/>
        <v>0</v>
      </c>
      <c r="K77" s="47">
        <f t="shared" si="37"/>
        <v>0</v>
      </c>
      <c r="L77" s="47">
        <f t="shared" si="38"/>
        <v>100</v>
      </c>
      <c r="M77" s="37">
        <v>2.2854321161503301E-2</v>
      </c>
      <c r="N77" s="45">
        <v>1.9664303855093199E-2</v>
      </c>
      <c r="O77" s="45">
        <v>0.104183540273435</v>
      </c>
      <c r="P77" s="38">
        <f t="shared" si="27"/>
        <v>9.6600958871724583</v>
      </c>
      <c r="Q77" s="47">
        <f t="shared" si="28"/>
        <v>0.23304569992409063</v>
      </c>
      <c r="R77" s="47">
        <f t="shared" si="29"/>
        <v>0.20051706734345859</v>
      </c>
      <c r="S77" s="47">
        <f t="shared" si="30"/>
        <v>1.0623604128084851</v>
      </c>
      <c r="T77" s="47">
        <f t="shared" si="31"/>
        <v>98.504076819923952</v>
      </c>
      <c r="V77" s="40">
        <f t="shared" si="39"/>
        <v>100</v>
      </c>
      <c r="W77" s="40">
        <f t="shared" si="32"/>
        <v>1.4959231800760344</v>
      </c>
      <c r="Y77" s="37">
        <v>0</v>
      </c>
      <c r="Z77" s="48">
        <f t="shared" si="33"/>
        <v>0</v>
      </c>
      <c r="AA77" s="37">
        <v>0</v>
      </c>
      <c r="AB77" s="48">
        <f t="shared" si="41"/>
        <v>0</v>
      </c>
      <c r="AC77" s="37">
        <v>2.5947538115476999E-2</v>
      </c>
      <c r="AD77" s="48">
        <f t="shared" si="42"/>
        <v>0.26458725851871256</v>
      </c>
      <c r="AF77" s="37">
        <v>0</v>
      </c>
      <c r="AG77" s="48">
        <f t="shared" si="40"/>
        <v>0</v>
      </c>
    </row>
    <row r="78" spans="1:33" hidden="1" x14ac:dyDescent="0.2">
      <c r="A78" s="37" t="s">
        <v>465</v>
      </c>
      <c r="B78" s="37" t="s">
        <v>466</v>
      </c>
      <c r="C78" s="37" t="s">
        <v>26</v>
      </c>
      <c r="D78" s="45">
        <v>57.559797279240101</v>
      </c>
      <c r="E78" s="46">
        <v>0</v>
      </c>
      <c r="F78" s="46">
        <v>0</v>
      </c>
      <c r="G78" s="46">
        <v>0</v>
      </c>
      <c r="H78" s="38">
        <f t="shared" si="34"/>
        <v>57.559797279240101</v>
      </c>
      <c r="I78" s="47">
        <f t="shared" si="35"/>
        <v>0</v>
      </c>
      <c r="J78" s="47">
        <f t="shared" si="36"/>
        <v>0</v>
      </c>
      <c r="K78" s="47">
        <f t="shared" si="37"/>
        <v>0</v>
      </c>
      <c r="L78" s="47">
        <f t="shared" si="38"/>
        <v>100</v>
      </c>
      <c r="M78" s="37">
        <v>8.2829459648235904E-2</v>
      </c>
      <c r="N78" s="45">
        <v>0.23928498355386499</v>
      </c>
      <c r="O78" s="45">
        <v>0.92985321715587099</v>
      </c>
      <c r="P78" s="38">
        <f t="shared" si="27"/>
        <v>56.307829618882131</v>
      </c>
      <c r="Q78" s="47">
        <f t="shared" si="28"/>
        <v>0.14390158333325076</v>
      </c>
      <c r="R78" s="47">
        <f t="shared" si="29"/>
        <v>0.41571547306363965</v>
      </c>
      <c r="S78" s="47">
        <f t="shared" si="30"/>
        <v>1.6154560320024582</v>
      </c>
      <c r="T78" s="47">
        <f t="shared" si="31"/>
        <v>97.824926911600656</v>
      </c>
      <c r="V78" s="40">
        <f t="shared" si="39"/>
        <v>100</v>
      </c>
      <c r="W78" s="40">
        <f t="shared" si="32"/>
        <v>2.1750730883993485</v>
      </c>
      <c r="Y78" s="37">
        <v>0</v>
      </c>
      <c r="Z78" s="48">
        <f t="shared" si="33"/>
        <v>0</v>
      </c>
      <c r="AA78" s="37">
        <v>0</v>
      </c>
      <c r="AB78" s="48">
        <f t="shared" si="41"/>
        <v>0</v>
      </c>
      <c r="AC78" s="37">
        <v>0.50858099333574802</v>
      </c>
      <c r="AD78" s="48">
        <f t="shared" si="42"/>
        <v>0.88356981326474582</v>
      </c>
      <c r="AF78" s="37">
        <v>0</v>
      </c>
      <c r="AG78" s="48">
        <f t="shared" si="40"/>
        <v>0</v>
      </c>
    </row>
    <row r="79" spans="1:33" hidden="1" x14ac:dyDescent="0.2">
      <c r="A79" s="37" t="s">
        <v>467</v>
      </c>
      <c r="B79" s="37" t="s">
        <v>468</v>
      </c>
      <c r="C79" s="37" t="s">
        <v>25</v>
      </c>
      <c r="D79" s="45">
        <v>0.66345814687395399</v>
      </c>
      <c r="E79" s="46">
        <v>0</v>
      </c>
      <c r="F79" s="46">
        <v>0</v>
      </c>
      <c r="G79" s="46">
        <v>0</v>
      </c>
      <c r="H79" s="38">
        <f t="shared" si="34"/>
        <v>0.66345814687395399</v>
      </c>
      <c r="I79" s="47">
        <f t="shared" si="35"/>
        <v>0</v>
      </c>
      <c r="J79" s="47">
        <f t="shared" si="36"/>
        <v>0</v>
      </c>
      <c r="K79" s="47">
        <f t="shared" si="37"/>
        <v>0</v>
      </c>
      <c r="L79" s="47">
        <f t="shared" si="38"/>
        <v>100</v>
      </c>
      <c r="M79" s="37">
        <v>0</v>
      </c>
      <c r="N79" s="45">
        <v>0</v>
      </c>
      <c r="O79" s="45">
        <v>0</v>
      </c>
      <c r="P79" s="38">
        <f t="shared" si="27"/>
        <v>0.66345814687395399</v>
      </c>
      <c r="Q79" s="47">
        <f t="shared" si="28"/>
        <v>0</v>
      </c>
      <c r="R79" s="47">
        <f t="shared" si="29"/>
        <v>0</v>
      </c>
      <c r="S79" s="47">
        <f t="shared" si="30"/>
        <v>0</v>
      </c>
      <c r="T79" s="47">
        <f t="shared" si="31"/>
        <v>100</v>
      </c>
      <c r="V79" s="40">
        <f t="shared" si="39"/>
        <v>100</v>
      </c>
      <c r="W79" s="40">
        <f t="shared" si="32"/>
        <v>0</v>
      </c>
      <c r="Y79" s="37">
        <v>0</v>
      </c>
      <c r="Z79" s="48">
        <f t="shared" si="33"/>
        <v>0</v>
      </c>
      <c r="AA79" s="37">
        <v>0</v>
      </c>
      <c r="AB79" s="48">
        <f t="shared" si="41"/>
        <v>0</v>
      </c>
      <c r="AC79" s="37">
        <v>0</v>
      </c>
      <c r="AD79" s="48">
        <f t="shared" si="42"/>
        <v>0</v>
      </c>
      <c r="AF79" s="37">
        <v>0</v>
      </c>
      <c r="AG79" s="48">
        <f t="shared" si="40"/>
        <v>0</v>
      </c>
    </row>
    <row r="80" spans="1:33" hidden="1" x14ac:dyDescent="0.2">
      <c r="A80" s="37" t="s">
        <v>469</v>
      </c>
      <c r="B80" s="37" t="s">
        <v>470</v>
      </c>
      <c r="C80" s="37" t="s">
        <v>25</v>
      </c>
      <c r="D80" s="45">
        <v>0.110673251979425</v>
      </c>
      <c r="E80" s="46">
        <v>0</v>
      </c>
      <c r="F80" s="46">
        <v>0</v>
      </c>
      <c r="G80" s="46">
        <v>0</v>
      </c>
      <c r="H80" s="38">
        <f t="shared" si="34"/>
        <v>0.110673251979425</v>
      </c>
      <c r="I80" s="47">
        <f t="shared" si="35"/>
        <v>0</v>
      </c>
      <c r="J80" s="47">
        <f t="shared" si="36"/>
        <v>0</v>
      </c>
      <c r="K80" s="47">
        <f t="shared" si="37"/>
        <v>0</v>
      </c>
      <c r="L80" s="47">
        <f t="shared" si="38"/>
        <v>100</v>
      </c>
      <c r="M80" s="37">
        <v>0</v>
      </c>
      <c r="N80" s="45">
        <v>0</v>
      </c>
      <c r="O80" s="45">
        <v>0</v>
      </c>
      <c r="P80" s="38">
        <f t="shared" si="27"/>
        <v>0.110673251979425</v>
      </c>
      <c r="Q80" s="47">
        <f t="shared" si="28"/>
        <v>0</v>
      </c>
      <c r="R80" s="47">
        <f t="shared" si="29"/>
        <v>0</v>
      </c>
      <c r="S80" s="47">
        <f t="shared" si="30"/>
        <v>0</v>
      </c>
      <c r="T80" s="47">
        <f t="shared" si="31"/>
        <v>100</v>
      </c>
      <c r="V80" s="40">
        <f t="shared" si="39"/>
        <v>100</v>
      </c>
      <c r="W80" s="40">
        <f t="shared" si="32"/>
        <v>0</v>
      </c>
      <c r="Y80" s="37">
        <v>0</v>
      </c>
      <c r="Z80" s="48">
        <f t="shared" si="33"/>
        <v>0</v>
      </c>
      <c r="AA80" s="37">
        <v>0</v>
      </c>
      <c r="AB80" s="48">
        <f t="shared" si="41"/>
        <v>0</v>
      </c>
      <c r="AC80" s="37">
        <v>0</v>
      </c>
      <c r="AD80" s="48">
        <f t="shared" si="42"/>
        <v>0</v>
      </c>
      <c r="AF80" s="37">
        <v>0</v>
      </c>
      <c r="AG80" s="48">
        <f t="shared" si="40"/>
        <v>0</v>
      </c>
    </row>
    <row r="81" spans="1:33" hidden="1" x14ac:dyDescent="0.2">
      <c r="A81" s="37" t="s">
        <v>471</v>
      </c>
      <c r="B81" s="37" t="s">
        <v>472</v>
      </c>
      <c r="C81" s="37" t="s">
        <v>25</v>
      </c>
      <c r="D81" s="45">
        <v>1.28929313900112</v>
      </c>
      <c r="E81" s="46">
        <v>0</v>
      </c>
      <c r="F81" s="46">
        <v>0</v>
      </c>
      <c r="G81" s="46">
        <v>0</v>
      </c>
      <c r="H81" s="38">
        <f t="shared" si="34"/>
        <v>1.28929313900112</v>
      </c>
      <c r="I81" s="47">
        <f t="shared" si="35"/>
        <v>0</v>
      </c>
      <c r="J81" s="47">
        <f t="shared" si="36"/>
        <v>0</v>
      </c>
      <c r="K81" s="47">
        <f t="shared" si="37"/>
        <v>0</v>
      </c>
      <c r="L81" s="47">
        <f t="shared" si="38"/>
        <v>100</v>
      </c>
      <c r="M81" s="37">
        <v>2.6395700673427201E-2</v>
      </c>
      <c r="N81" s="45">
        <v>4.0014422436943201E-4</v>
      </c>
      <c r="O81" s="45">
        <v>2.6125568249757598E-3</v>
      </c>
      <c r="P81" s="38">
        <f t="shared" si="27"/>
        <v>1.2598847372783475</v>
      </c>
      <c r="Q81" s="47">
        <f t="shared" si="28"/>
        <v>2.0473001736344671</v>
      </c>
      <c r="R81" s="47">
        <f t="shared" si="29"/>
        <v>3.1035938396402531E-2</v>
      </c>
      <c r="S81" s="47">
        <f t="shared" si="30"/>
        <v>0.20263481949495507</v>
      </c>
      <c r="T81" s="47">
        <f t="shared" si="31"/>
        <v>97.719029068474171</v>
      </c>
      <c r="V81" s="40">
        <f t="shared" si="39"/>
        <v>100</v>
      </c>
      <c r="W81" s="40">
        <f t="shared" si="32"/>
        <v>2.2809709315258249</v>
      </c>
      <c r="Y81" s="37">
        <v>0</v>
      </c>
      <c r="Z81" s="48">
        <f t="shared" si="33"/>
        <v>0</v>
      </c>
      <c r="AA81" s="37">
        <v>0</v>
      </c>
      <c r="AB81" s="48">
        <f t="shared" si="41"/>
        <v>0</v>
      </c>
      <c r="AC81" s="37">
        <v>4.0014424743712798E-4</v>
      </c>
      <c r="AD81" s="48">
        <f t="shared" si="42"/>
        <v>3.1035940185576399E-2</v>
      </c>
      <c r="AF81" s="37">
        <v>0</v>
      </c>
      <c r="AG81" s="48">
        <f t="shared" si="40"/>
        <v>0</v>
      </c>
    </row>
    <row r="82" spans="1:33" hidden="1" x14ac:dyDescent="0.2">
      <c r="A82" s="37" t="s">
        <v>473</v>
      </c>
      <c r="B82" s="37" t="s">
        <v>474</v>
      </c>
      <c r="C82" s="37" t="s">
        <v>25</v>
      </c>
      <c r="D82" s="45">
        <v>1.08376393666455</v>
      </c>
      <c r="E82" s="46">
        <v>0</v>
      </c>
      <c r="F82" s="46">
        <v>0</v>
      </c>
      <c r="G82" s="46">
        <v>0</v>
      </c>
      <c r="H82" s="38">
        <f t="shared" si="34"/>
        <v>1.08376393666455</v>
      </c>
      <c r="I82" s="47">
        <f t="shared" si="35"/>
        <v>0</v>
      </c>
      <c r="J82" s="47">
        <f t="shared" si="36"/>
        <v>0</v>
      </c>
      <c r="K82" s="47">
        <f t="shared" si="37"/>
        <v>0</v>
      </c>
      <c r="L82" s="47">
        <f t="shared" si="38"/>
        <v>100</v>
      </c>
      <c r="M82" s="37">
        <v>0</v>
      </c>
      <c r="N82" s="45">
        <v>0</v>
      </c>
      <c r="O82" s="45">
        <v>0</v>
      </c>
      <c r="P82" s="38">
        <f t="shared" si="27"/>
        <v>1.08376393666455</v>
      </c>
      <c r="Q82" s="47">
        <f t="shared" si="28"/>
        <v>0</v>
      </c>
      <c r="R82" s="47">
        <f t="shared" si="29"/>
        <v>0</v>
      </c>
      <c r="S82" s="47">
        <f t="shared" si="30"/>
        <v>0</v>
      </c>
      <c r="T82" s="47">
        <f t="shared" si="31"/>
        <v>100</v>
      </c>
      <c r="V82" s="40">
        <f t="shared" si="39"/>
        <v>100</v>
      </c>
      <c r="W82" s="40">
        <f t="shared" si="32"/>
        <v>0</v>
      </c>
      <c r="Y82" s="37">
        <v>0</v>
      </c>
      <c r="Z82" s="48">
        <f t="shared" si="33"/>
        <v>0</v>
      </c>
      <c r="AA82" s="37">
        <v>0</v>
      </c>
      <c r="AB82" s="48">
        <f t="shared" si="41"/>
        <v>0</v>
      </c>
      <c r="AC82" s="37">
        <v>0</v>
      </c>
      <c r="AD82" s="48">
        <f t="shared" si="42"/>
        <v>0</v>
      </c>
      <c r="AF82" s="37">
        <v>0</v>
      </c>
      <c r="AG82" s="48">
        <f t="shared" si="40"/>
        <v>0</v>
      </c>
    </row>
    <row r="83" spans="1:33" hidden="1" x14ac:dyDescent="0.2">
      <c r="A83" s="37" t="s">
        <v>475</v>
      </c>
      <c r="B83" s="37" t="s">
        <v>476</v>
      </c>
      <c r="C83" s="37" t="s">
        <v>25</v>
      </c>
      <c r="D83" s="45">
        <v>4.0634442208369501</v>
      </c>
      <c r="E83" s="46">
        <v>3.7420238189981299E-3</v>
      </c>
      <c r="F83" s="46">
        <v>2.1374368186722802E-2</v>
      </c>
      <c r="G83" s="46">
        <v>0.107912542439217</v>
      </c>
      <c r="H83" s="38">
        <f t="shared" si="34"/>
        <v>3.9304152863920123</v>
      </c>
      <c r="I83" s="47">
        <f t="shared" si="35"/>
        <v>9.2089951667341532E-2</v>
      </c>
      <c r="J83" s="47">
        <f t="shared" si="36"/>
        <v>0.52601603529136942</v>
      </c>
      <c r="K83" s="47">
        <f t="shared" si="37"/>
        <v>2.6556914916132448</v>
      </c>
      <c r="L83" s="47">
        <f t="shared" si="38"/>
        <v>96.72620252142805</v>
      </c>
      <c r="M83" s="37">
        <v>4.40328784408777E-2</v>
      </c>
      <c r="N83" s="45">
        <v>2.2108632623929501E-2</v>
      </c>
      <c r="O83" s="45">
        <v>0.12818828715126701</v>
      </c>
      <c r="P83" s="38">
        <f t="shared" si="27"/>
        <v>3.8691144226208758</v>
      </c>
      <c r="Q83" s="47">
        <f t="shared" si="28"/>
        <v>1.0836343763519958</v>
      </c>
      <c r="R83" s="47">
        <f t="shared" si="29"/>
        <v>0.5440860369279481</v>
      </c>
      <c r="S83" s="47">
        <f t="shared" si="30"/>
        <v>3.1546707715078219</v>
      </c>
      <c r="T83" s="47">
        <f t="shared" si="31"/>
        <v>95.21760881521223</v>
      </c>
      <c r="V83" s="40">
        <f t="shared" si="39"/>
        <v>100</v>
      </c>
      <c r="W83" s="40">
        <f t="shared" si="32"/>
        <v>4.782391184787766</v>
      </c>
      <c r="Y83" s="37">
        <v>1.7070553599591899E-2</v>
      </c>
      <c r="Z83" s="48">
        <f t="shared" si="33"/>
        <v>0.42010060116134351</v>
      </c>
      <c r="AA83" s="37">
        <v>0</v>
      </c>
      <c r="AB83" s="48">
        <f t="shared" si="41"/>
        <v>0</v>
      </c>
      <c r="AC83" s="37">
        <v>6.1181512241993703E-2</v>
      </c>
      <c r="AD83" s="48">
        <f t="shared" si="42"/>
        <v>1.5056565050963617</v>
      </c>
      <c r="AF83" s="37">
        <v>0</v>
      </c>
      <c r="AG83" s="48">
        <f t="shared" si="40"/>
        <v>0</v>
      </c>
    </row>
    <row r="84" spans="1:33" hidden="1" x14ac:dyDescent="0.2">
      <c r="A84" s="37" t="s">
        <v>477</v>
      </c>
      <c r="B84" s="37" t="s">
        <v>478</v>
      </c>
      <c r="C84" s="37" t="s">
        <v>25</v>
      </c>
      <c r="D84" s="45">
        <v>0.74287621219581901</v>
      </c>
      <c r="E84" s="46">
        <v>6.8978322231362105E-2</v>
      </c>
      <c r="F84" s="46">
        <v>5.6764837473718202E-3</v>
      </c>
      <c r="G84" s="46">
        <v>6.7678702219755901E-2</v>
      </c>
      <c r="H84" s="38">
        <f t="shared" si="34"/>
        <v>0.60054270399732912</v>
      </c>
      <c r="I84" s="47">
        <f t="shared" si="35"/>
        <v>9.285305021071224</v>
      </c>
      <c r="J84" s="47">
        <f t="shared" si="36"/>
        <v>0.7641224276912939</v>
      </c>
      <c r="K84" s="47">
        <f t="shared" si="37"/>
        <v>9.1103606642227604</v>
      </c>
      <c r="L84" s="47">
        <f t="shared" si="38"/>
        <v>80.840211887014718</v>
      </c>
      <c r="M84" s="37">
        <v>0</v>
      </c>
      <c r="N84" s="45">
        <v>1.12061604508842E-2</v>
      </c>
      <c r="O84" s="45">
        <v>2.3576441375890499E-2</v>
      </c>
      <c r="P84" s="38">
        <f t="shared" si="27"/>
        <v>0.70809361036904428</v>
      </c>
      <c r="Q84" s="47">
        <f t="shared" si="28"/>
        <v>0</v>
      </c>
      <c r="R84" s="47">
        <f t="shared" si="29"/>
        <v>1.5084828760044215</v>
      </c>
      <c r="S84" s="47">
        <f t="shared" si="30"/>
        <v>3.1736702547255407</v>
      </c>
      <c r="T84" s="47">
        <f t="shared" si="31"/>
        <v>95.317846869270028</v>
      </c>
      <c r="V84" s="40">
        <f t="shared" si="39"/>
        <v>100</v>
      </c>
      <c r="W84" s="40">
        <f t="shared" si="32"/>
        <v>4.6821531307299624</v>
      </c>
      <c r="Y84" s="37">
        <v>2.71457446007407E-3</v>
      </c>
      <c r="Z84" s="48">
        <f t="shared" si="33"/>
        <v>0.36541410473357838</v>
      </c>
      <c r="AA84" s="37">
        <v>3.0000000000000001E-3</v>
      </c>
      <c r="AB84" s="48">
        <f t="shared" si="41"/>
        <v>0.40383578727504232</v>
      </c>
      <c r="AC84" s="37">
        <v>1.8008964261011999E-2</v>
      </c>
      <c r="AD84" s="48">
        <f t="shared" si="42"/>
        <v>2.4242214201179606</v>
      </c>
      <c r="AF84" s="37">
        <v>0</v>
      </c>
      <c r="AG84" s="48">
        <f t="shared" si="40"/>
        <v>0</v>
      </c>
    </row>
    <row r="85" spans="1:33" hidden="1" x14ac:dyDescent="0.2">
      <c r="A85" s="37" t="s">
        <v>479</v>
      </c>
      <c r="B85" s="37" t="s">
        <v>480</v>
      </c>
      <c r="C85" s="37" t="s">
        <v>25</v>
      </c>
      <c r="D85" s="45">
        <v>1.26766101342737</v>
      </c>
      <c r="E85" s="46">
        <v>0</v>
      </c>
      <c r="F85" s="46">
        <v>0</v>
      </c>
      <c r="G85" s="46">
        <v>0</v>
      </c>
      <c r="H85" s="38">
        <f t="shared" si="34"/>
        <v>1.26766101342737</v>
      </c>
      <c r="I85" s="47">
        <f t="shared" si="35"/>
        <v>0</v>
      </c>
      <c r="J85" s="47">
        <f t="shared" si="36"/>
        <v>0</v>
      </c>
      <c r="K85" s="47">
        <f t="shared" si="37"/>
        <v>0</v>
      </c>
      <c r="L85" s="47">
        <f t="shared" si="38"/>
        <v>100</v>
      </c>
      <c r="M85" s="37">
        <v>5.2754134431772402E-3</v>
      </c>
      <c r="N85" s="45">
        <v>3.8157037689234098E-4</v>
      </c>
      <c r="O85" s="45">
        <v>3.9900666439789302E-4</v>
      </c>
      <c r="P85" s="38">
        <f t="shared" si="27"/>
        <v>1.2616050229429026</v>
      </c>
      <c r="Q85" s="47">
        <f t="shared" si="28"/>
        <v>0.41615332390116866</v>
      </c>
      <c r="R85" s="47">
        <f t="shared" si="29"/>
        <v>3.010034803079497E-2</v>
      </c>
      <c r="S85" s="47">
        <f t="shared" si="30"/>
        <v>3.147581728644476E-2</v>
      </c>
      <c r="T85" s="47">
        <f t="shared" si="31"/>
        <v>99.522270510781595</v>
      </c>
      <c r="V85" s="40">
        <f t="shared" si="39"/>
        <v>100</v>
      </c>
      <c r="W85" s="40">
        <f t="shared" si="32"/>
        <v>0.47772948921840841</v>
      </c>
      <c r="Y85" s="37">
        <v>0</v>
      </c>
      <c r="Z85" s="48">
        <f t="shared" si="33"/>
        <v>0</v>
      </c>
      <c r="AA85" s="37">
        <v>0</v>
      </c>
      <c r="AB85" s="48">
        <f t="shared" si="41"/>
        <v>0</v>
      </c>
      <c r="AC85" s="37">
        <v>3.9900666439789302E-4</v>
      </c>
      <c r="AD85" s="48">
        <f t="shared" si="42"/>
        <v>3.147581728644476E-2</v>
      </c>
      <c r="AF85" s="37">
        <v>0</v>
      </c>
      <c r="AG85" s="48">
        <f t="shared" si="40"/>
        <v>0</v>
      </c>
    </row>
    <row r="86" spans="1:33" hidden="1" x14ac:dyDescent="0.2">
      <c r="A86" s="37" t="s">
        <v>481</v>
      </c>
      <c r="B86" s="37" t="s">
        <v>482</v>
      </c>
      <c r="C86" s="37" t="s">
        <v>25</v>
      </c>
      <c r="D86" s="45">
        <v>0.73677298488430598</v>
      </c>
      <c r="E86" s="46">
        <v>0</v>
      </c>
      <c r="F86" s="46">
        <v>0</v>
      </c>
      <c r="G86" s="46">
        <v>0</v>
      </c>
      <c r="H86" s="38">
        <f t="shared" si="34"/>
        <v>0.73677298488430598</v>
      </c>
      <c r="I86" s="47">
        <f t="shared" si="35"/>
        <v>0</v>
      </c>
      <c r="J86" s="47">
        <f t="shared" si="36"/>
        <v>0</v>
      </c>
      <c r="K86" s="47">
        <f t="shared" si="37"/>
        <v>0</v>
      </c>
      <c r="L86" s="47">
        <f t="shared" si="38"/>
        <v>100</v>
      </c>
      <c r="M86" s="37">
        <v>4.5807877272192798E-3</v>
      </c>
      <c r="N86" s="45">
        <v>3.7736610764113702E-4</v>
      </c>
      <c r="O86" s="45">
        <v>3.9335478716529898E-4</v>
      </c>
      <c r="P86" s="38">
        <f t="shared" si="27"/>
        <v>0.73142147626228027</v>
      </c>
      <c r="Q86" s="47">
        <f t="shared" si="28"/>
        <v>0.62173665717922488</v>
      </c>
      <c r="R86" s="47">
        <f t="shared" si="29"/>
        <v>5.1218776391535867E-2</v>
      </c>
      <c r="S86" s="47">
        <f t="shared" si="30"/>
        <v>5.3388872181173511E-2</v>
      </c>
      <c r="T86" s="47">
        <f t="shared" si="31"/>
        <v>99.273655694248063</v>
      </c>
      <c r="V86" s="40">
        <f t="shared" si="39"/>
        <v>100</v>
      </c>
      <c r="W86" s="40">
        <f t="shared" si="32"/>
        <v>0.7263443057519342</v>
      </c>
      <c r="Y86" s="37">
        <v>0</v>
      </c>
      <c r="Z86" s="48">
        <f t="shared" si="33"/>
        <v>0</v>
      </c>
      <c r="AA86" s="37">
        <v>0</v>
      </c>
      <c r="AB86" s="48">
        <f t="shared" si="41"/>
        <v>0</v>
      </c>
      <c r="AC86" s="37">
        <v>3.9335478716529898E-4</v>
      </c>
      <c r="AD86" s="48">
        <f t="shared" si="42"/>
        <v>5.3388872181173511E-2</v>
      </c>
      <c r="AF86" s="37">
        <v>0</v>
      </c>
      <c r="AG86" s="48">
        <f t="shared" si="40"/>
        <v>0</v>
      </c>
    </row>
    <row r="87" spans="1:33" hidden="1" x14ac:dyDescent="0.2">
      <c r="A87" s="37" t="s">
        <v>483</v>
      </c>
      <c r="B87" s="37" t="s">
        <v>484</v>
      </c>
      <c r="C87" s="37" t="s">
        <v>25</v>
      </c>
      <c r="D87" s="45">
        <v>8.5781352584349199E-2</v>
      </c>
      <c r="E87" s="46">
        <v>0</v>
      </c>
      <c r="F87" s="46">
        <v>0</v>
      </c>
      <c r="G87" s="46">
        <v>0</v>
      </c>
      <c r="H87" s="38">
        <f t="shared" si="34"/>
        <v>8.5781352584349199E-2</v>
      </c>
      <c r="I87" s="47">
        <f t="shared" si="35"/>
        <v>0</v>
      </c>
      <c r="J87" s="47">
        <f t="shared" si="36"/>
        <v>0</v>
      </c>
      <c r="K87" s="47">
        <f t="shared" si="37"/>
        <v>0</v>
      </c>
      <c r="L87" s="47">
        <f t="shared" si="38"/>
        <v>100</v>
      </c>
      <c r="M87" s="37">
        <v>0</v>
      </c>
      <c r="N87" s="45">
        <v>0</v>
      </c>
      <c r="O87" s="45">
        <v>0</v>
      </c>
      <c r="P87" s="38">
        <f t="shared" si="27"/>
        <v>8.5781352584349199E-2</v>
      </c>
      <c r="Q87" s="47">
        <f t="shared" si="28"/>
        <v>0</v>
      </c>
      <c r="R87" s="47">
        <f t="shared" si="29"/>
        <v>0</v>
      </c>
      <c r="S87" s="47">
        <f t="shared" si="30"/>
        <v>0</v>
      </c>
      <c r="T87" s="47">
        <f t="shared" si="31"/>
        <v>100</v>
      </c>
      <c r="V87" s="40">
        <f t="shared" si="39"/>
        <v>100</v>
      </c>
      <c r="W87" s="40">
        <f t="shared" si="32"/>
        <v>0</v>
      </c>
      <c r="Y87" s="37">
        <v>0</v>
      </c>
      <c r="Z87" s="48">
        <f t="shared" si="33"/>
        <v>0</v>
      </c>
      <c r="AA87" s="37">
        <v>0</v>
      </c>
      <c r="AB87" s="48">
        <f t="shared" si="41"/>
        <v>0</v>
      </c>
      <c r="AC87" s="37">
        <v>0</v>
      </c>
      <c r="AD87" s="48">
        <f t="shared" si="42"/>
        <v>0</v>
      </c>
      <c r="AF87" s="37">
        <v>0</v>
      </c>
      <c r="AG87" s="48">
        <f t="shared" si="40"/>
        <v>0</v>
      </c>
    </row>
    <row r="88" spans="1:33" hidden="1" x14ac:dyDescent="0.2">
      <c r="A88" s="37" t="s">
        <v>485</v>
      </c>
      <c r="B88" s="37" t="s">
        <v>486</v>
      </c>
      <c r="C88" s="37" t="s">
        <v>25</v>
      </c>
      <c r="D88" s="45">
        <v>63.756097491283498</v>
      </c>
      <c r="E88" s="46">
        <v>7.5905484212562401E-4</v>
      </c>
      <c r="F88" s="46">
        <v>1.3102981220023101E-3</v>
      </c>
      <c r="G88" s="46">
        <v>1.1270004529636299</v>
      </c>
      <c r="H88" s="38">
        <f t="shared" si="34"/>
        <v>62.627027685355742</v>
      </c>
      <c r="I88" s="47">
        <f t="shared" si="35"/>
        <v>1.1905603887210933E-3</v>
      </c>
      <c r="J88" s="47">
        <f t="shared" si="36"/>
        <v>2.0551730321659812E-3</v>
      </c>
      <c r="K88" s="47">
        <f t="shared" si="37"/>
        <v>1.7676747751345812</v>
      </c>
      <c r="L88" s="47">
        <f t="shared" si="38"/>
        <v>98.229079491444537</v>
      </c>
      <c r="M88" s="37">
        <v>0.40336931361616002</v>
      </c>
      <c r="N88" s="45">
        <v>0.970985805360844</v>
      </c>
      <c r="O88" s="45">
        <v>3.2572673983203901</v>
      </c>
      <c r="P88" s="38">
        <f t="shared" si="27"/>
        <v>59.124474973986104</v>
      </c>
      <c r="Q88" s="47">
        <f t="shared" si="28"/>
        <v>0.63267566474141113</v>
      </c>
      <c r="R88" s="47">
        <f t="shared" si="29"/>
        <v>1.5229693214732811</v>
      </c>
      <c r="S88" s="47">
        <f t="shared" si="30"/>
        <v>5.1089504008078785</v>
      </c>
      <c r="T88" s="47">
        <f t="shared" si="31"/>
        <v>92.735404612977419</v>
      </c>
      <c r="V88" s="40">
        <f t="shared" si="39"/>
        <v>100</v>
      </c>
      <c r="W88" s="40">
        <f t="shared" si="32"/>
        <v>7.2645953870225703</v>
      </c>
      <c r="Y88" s="37">
        <v>2.4816827682079702E-4</v>
      </c>
      <c r="Z88" s="48">
        <f t="shared" si="33"/>
        <v>3.8924634126912444E-4</v>
      </c>
      <c r="AA88" s="37">
        <v>0</v>
      </c>
      <c r="AB88" s="48">
        <f t="shared" si="41"/>
        <v>0</v>
      </c>
      <c r="AC88" s="37">
        <v>1.96855802042826</v>
      </c>
      <c r="AD88" s="48">
        <f t="shared" si="42"/>
        <v>3.0876388265410912</v>
      </c>
      <c r="AF88" s="37">
        <v>0</v>
      </c>
      <c r="AG88" s="48">
        <f t="shared" si="40"/>
        <v>0</v>
      </c>
    </row>
    <row r="89" spans="1:33" hidden="1" x14ac:dyDescent="0.2">
      <c r="A89" s="37" t="s">
        <v>487</v>
      </c>
      <c r="B89" s="37" t="s">
        <v>488</v>
      </c>
      <c r="C89" s="37" t="s">
        <v>25</v>
      </c>
      <c r="D89" s="45">
        <v>3.0495642152980298</v>
      </c>
      <c r="E89" s="46">
        <v>0</v>
      </c>
      <c r="F89" s="46">
        <v>0</v>
      </c>
      <c r="G89" s="46">
        <v>0</v>
      </c>
      <c r="H89" s="38">
        <f t="shared" si="34"/>
        <v>3.0495642152980298</v>
      </c>
      <c r="I89" s="47">
        <f t="shared" si="35"/>
        <v>0</v>
      </c>
      <c r="J89" s="47">
        <f t="shared" si="36"/>
        <v>0</v>
      </c>
      <c r="K89" s="47">
        <f t="shared" si="37"/>
        <v>0</v>
      </c>
      <c r="L89" s="47">
        <f t="shared" si="38"/>
        <v>100</v>
      </c>
      <c r="M89" s="37">
        <v>2.9900686677868299E-2</v>
      </c>
      <c r="N89" s="45">
        <v>1.0627522710245099E-2</v>
      </c>
      <c r="O89" s="45">
        <v>0.14971757085547399</v>
      </c>
      <c r="P89" s="38">
        <f t="shared" si="27"/>
        <v>2.8593184350544423</v>
      </c>
      <c r="Q89" s="47">
        <f t="shared" si="28"/>
        <v>0.98049047558574354</v>
      </c>
      <c r="R89" s="47">
        <f t="shared" si="29"/>
        <v>0.34849316033197503</v>
      </c>
      <c r="S89" s="47">
        <f t="shared" si="30"/>
        <v>4.9094742817488859</v>
      </c>
      <c r="T89" s="47">
        <f t="shared" si="31"/>
        <v>93.761542082333392</v>
      </c>
      <c r="V89" s="40">
        <f t="shared" si="39"/>
        <v>100</v>
      </c>
      <c r="W89" s="40">
        <f t="shared" si="32"/>
        <v>6.2384579176666044</v>
      </c>
      <c r="Y89" s="37">
        <v>0</v>
      </c>
      <c r="Z89" s="48">
        <f t="shared" si="33"/>
        <v>0</v>
      </c>
      <c r="AA89" s="37">
        <v>0</v>
      </c>
      <c r="AB89" s="48">
        <f t="shared" si="41"/>
        <v>0</v>
      </c>
      <c r="AC89" s="37">
        <v>6.0145066656783402E-2</v>
      </c>
      <c r="AD89" s="48">
        <f t="shared" si="42"/>
        <v>1.972251194287624</v>
      </c>
      <c r="AF89" s="37">
        <v>0</v>
      </c>
      <c r="AG89" s="48">
        <f t="shared" si="40"/>
        <v>0</v>
      </c>
    </row>
    <row r="90" spans="1:33" hidden="1" x14ac:dyDescent="0.2">
      <c r="A90" s="37" t="s">
        <v>489</v>
      </c>
      <c r="B90" s="37" t="s">
        <v>490</v>
      </c>
      <c r="C90" s="37" t="s">
        <v>25</v>
      </c>
      <c r="D90" s="45">
        <v>0.28974235431150203</v>
      </c>
      <c r="E90" s="46">
        <v>0</v>
      </c>
      <c r="F90" s="46">
        <v>0</v>
      </c>
      <c r="G90" s="46">
        <v>0</v>
      </c>
      <c r="H90" s="38">
        <f t="shared" si="34"/>
        <v>0.28974235431150203</v>
      </c>
      <c r="I90" s="47">
        <f t="shared" si="35"/>
        <v>0</v>
      </c>
      <c r="J90" s="47">
        <f t="shared" si="36"/>
        <v>0</v>
      </c>
      <c r="K90" s="47">
        <f t="shared" si="37"/>
        <v>0</v>
      </c>
      <c r="L90" s="47">
        <f t="shared" si="38"/>
        <v>100</v>
      </c>
      <c r="M90" s="37">
        <v>1.3929648119374101E-4</v>
      </c>
      <c r="N90" s="45">
        <v>2.7620972749427801E-4</v>
      </c>
      <c r="O90" s="45">
        <v>3.1105773398390699E-2</v>
      </c>
      <c r="P90" s="38">
        <f t="shared" si="27"/>
        <v>0.25822107470442329</v>
      </c>
      <c r="Q90" s="47">
        <f t="shared" si="28"/>
        <v>4.8075981685433311E-2</v>
      </c>
      <c r="R90" s="47">
        <f t="shared" si="29"/>
        <v>9.5329427466902164E-2</v>
      </c>
      <c r="S90" s="47">
        <f t="shared" si="30"/>
        <v>10.735666683010686</v>
      </c>
      <c r="T90" s="47">
        <f t="shared" si="31"/>
        <v>89.120927907836972</v>
      </c>
      <c r="V90" s="40">
        <f t="shared" si="39"/>
        <v>100</v>
      </c>
      <c r="W90" s="40">
        <f t="shared" si="32"/>
        <v>10.879072092163021</v>
      </c>
      <c r="Y90" s="37">
        <v>0</v>
      </c>
      <c r="Z90" s="48">
        <f t="shared" si="33"/>
        <v>0</v>
      </c>
      <c r="AA90" s="37">
        <v>0</v>
      </c>
      <c r="AB90" s="48">
        <f t="shared" si="41"/>
        <v>0</v>
      </c>
      <c r="AC90" s="37">
        <v>1.11011105055513E-2</v>
      </c>
      <c r="AD90" s="48">
        <f t="shared" si="42"/>
        <v>3.8313730596723508</v>
      </c>
      <c r="AF90" s="37">
        <v>0</v>
      </c>
      <c r="AG90" s="48">
        <f t="shared" si="40"/>
        <v>0</v>
      </c>
    </row>
    <row r="91" spans="1:33" hidden="1" x14ac:dyDescent="0.2">
      <c r="A91" s="37" t="s">
        <v>491</v>
      </c>
      <c r="B91" s="37" t="s">
        <v>492</v>
      </c>
      <c r="C91" s="37" t="s">
        <v>25</v>
      </c>
      <c r="D91" s="45">
        <v>0.94317195422071898</v>
      </c>
      <c r="E91" s="46">
        <v>0</v>
      </c>
      <c r="F91" s="46">
        <v>0</v>
      </c>
      <c r="G91" s="46">
        <v>0</v>
      </c>
      <c r="H91" s="38">
        <f t="shared" si="34"/>
        <v>0.94317195422071898</v>
      </c>
      <c r="I91" s="47">
        <f t="shared" si="35"/>
        <v>0</v>
      </c>
      <c r="J91" s="47">
        <f t="shared" si="36"/>
        <v>0</v>
      </c>
      <c r="K91" s="47">
        <f t="shared" si="37"/>
        <v>0</v>
      </c>
      <c r="L91" s="47">
        <f t="shared" si="38"/>
        <v>100</v>
      </c>
      <c r="M91" s="37">
        <v>2.05503814695985E-3</v>
      </c>
      <c r="N91" s="45">
        <v>3.17221314704511E-4</v>
      </c>
      <c r="O91" s="45">
        <v>3.1533306896213602E-3</v>
      </c>
      <c r="P91" s="38">
        <f t="shared" si="27"/>
        <v>0.93764636406943325</v>
      </c>
      <c r="Q91" s="47">
        <f t="shared" si="28"/>
        <v>0.21788584125763077</v>
      </c>
      <c r="R91" s="47">
        <f t="shared" si="29"/>
        <v>3.3633454990358587E-2</v>
      </c>
      <c r="S91" s="47">
        <f t="shared" si="30"/>
        <v>0.33433253348025499</v>
      </c>
      <c r="T91" s="47">
        <f t="shared" si="31"/>
        <v>99.414148170271758</v>
      </c>
      <c r="V91" s="40">
        <f t="shared" si="39"/>
        <v>100</v>
      </c>
      <c r="W91" s="40">
        <f t="shared" si="32"/>
        <v>0.58585182972824434</v>
      </c>
      <c r="Y91" s="37">
        <v>0</v>
      </c>
      <c r="Z91" s="48">
        <f t="shared" si="33"/>
        <v>0</v>
      </c>
      <c r="AA91" s="37">
        <v>0</v>
      </c>
      <c r="AB91" s="48">
        <f t="shared" si="41"/>
        <v>0</v>
      </c>
      <c r="AC91" s="37">
        <v>1.9363620365817E-3</v>
      </c>
      <c r="AD91" s="48">
        <f t="shared" si="42"/>
        <v>0.2053031823005794</v>
      </c>
      <c r="AF91" s="37">
        <v>0</v>
      </c>
      <c r="AG91" s="48">
        <f t="shared" si="40"/>
        <v>0</v>
      </c>
    </row>
    <row r="92" spans="1:33" hidden="1" x14ac:dyDescent="0.2">
      <c r="A92" s="37" t="s">
        <v>493</v>
      </c>
      <c r="B92" s="37" t="s">
        <v>494</v>
      </c>
      <c r="C92" s="37" t="s">
        <v>25</v>
      </c>
      <c r="D92" s="45">
        <v>0.25535569099010902</v>
      </c>
      <c r="E92" s="46">
        <v>0</v>
      </c>
      <c r="F92" s="46">
        <v>0</v>
      </c>
      <c r="G92" s="46">
        <v>0</v>
      </c>
      <c r="H92" s="38">
        <f t="shared" si="34"/>
        <v>0.25535569099010902</v>
      </c>
      <c r="I92" s="47">
        <f t="shared" si="35"/>
        <v>0</v>
      </c>
      <c r="J92" s="47">
        <f t="shared" si="36"/>
        <v>0</v>
      </c>
      <c r="K92" s="47">
        <f t="shared" si="37"/>
        <v>0</v>
      </c>
      <c r="L92" s="47">
        <f t="shared" si="38"/>
        <v>100</v>
      </c>
      <c r="M92" s="37">
        <v>0</v>
      </c>
      <c r="N92" s="45">
        <v>0</v>
      </c>
      <c r="O92" s="45">
        <v>0</v>
      </c>
      <c r="P92" s="38">
        <f t="shared" si="27"/>
        <v>0.25535569099010902</v>
      </c>
      <c r="Q92" s="47">
        <f t="shared" si="28"/>
        <v>0</v>
      </c>
      <c r="R92" s="47">
        <f t="shared" si="29"/>
        <v>0</v>
      </c>
      <c r="S92" s="47">
        <f t="shared" si="30"/>
        <v>0</v>
      </c>
      <c r="T92" s="47">
        <f t="shared" si="31"/>
        <v>100</v>
      </c>
      <c r="V92" s="40">
        <f t="shared" si="39"/>
        <v>100</v>
      </c>
      <c r="W92" s="40">
        <f t="shared" si="32"/>
        <v>0</v>
      </c>
      <c r="Y92" s="37">
        <v>0</v>
      </c>
      <c r="Z92" s="48">
        <f t="shared" si="33"/>
        <v>0</v>
      </c>
      <c r="AA92" s="37">
        <v>0</v>
      </c>
      <c r="AB92" s="48">
        <f t="shared" si="41"/>
        <v>0</v>
      </c>
      <c r="AC92" s="37">
        <v>0</v>
      </c>
      <c r="AD92" s="48">
        <f t="shared" si="42"/>
        <v>0</v>
      </c>
      <c r="AF92" s="37">
        <v>0</v>
      </c>
      <c r="AG92" s="48">
        <f t="shared" si="40"/>
        <v>0</v>
      </c>
    </row>
    <row r="93" spans="1:33" hidden="1" x14ac:dyDescent="0.2">
      <c r="A93" s="37" t="s">
        <v>495</v>
      </c>
      <c r="B93" s="37" t="s">
        <v>496</v>
      </c>
      <c r="C93" s="37" t="s">
        <v>25</v>
      </c>
      <c r="D93" s="45">
        <v>8.6167425004068701</v>
      </c>
      <c r="E93" s="46">
        <v>8.3219374555537802E-3</v>
      </c>
      <c r="F93" s="46">
        <v>4.0024560873924503E-2</v>
      </c>
      <c r="G93" s="46">
        <v>0.11806619948090399</v>
      </c>
      <c r="H93" s="38">
        <f t="shared" si="34"/>
        <v>8.4503298025964888</v>
      </c>
      <c r="I93" s="47">
        <f t="shared" si="35"/>
        <v>9.657869496693014E-2</v>
      </c>
      <c r="J93" s="47">
        <f t="shared" si="36"/>
        <v>0.46449758562513155</v>
      </c>
      <c r="K93" s="47">
        <f t="shared" si="37"/>
        <v>1.3701952852290651</v>
      </c>
      <c r="L93" s="47">
        <f t="shared" si="38"/>
        <v>98.068728434178894</v>
      </c>
      <c r="M93" s="37">
        <v>2.1940399118856199E-2</v>
      </c>
      <c r="N93" s="45">
        <v>2.7699355776369301E-2</v>
      </c>
      <c r="O93" s="45">
        <v>0.15650255363240101</v>
      </c>
      <c r="P93" s="38">
        <f t="shared" si="27"/>
        <v>8.4106001918792437</v>
      </c>
      <c r="Q93" s="47">
        <f t="shared" si="28"/>
        <v>0.25462521501391278</v>
      </c>
      <c r="R93" s="47">
        <f t="shared" si="29"/>
        <v>0.32145971374984661</v>
      </c>
      <c r="S93" s="47">
        <f t="shared" si="30"/>
        <v>1.8162612335811494</v>
      </c>
      <c r="T93" s="47">
        <f t="shared" si="31"/>
        <v>97.607653837655093</v>
      </c>
      <c r="V93" s="40">
        <f t="shared" si="39"/>
        <v>100.00000000000001</v>
      </c>
      <c r="W93" s="40">
        <f t="shared" si="32"/>
        <v>2.3923461623449089</v>
      </c>
      <c r="Y93" s="37">
        <v>2.00524918742052E-2</v>
      </c>
      <c r="Z93" s="48">
        <f t="shared" si="33"/>
        <v>0.23271545915708111</v>
      </c>
      <c r="AA93" s="37">
        <v>2.3E-2</v>
      </c>
      <c r="AB93" s="48">
        <f t="shared" si="41"/>
        <v>0.26692221566228735</v>
      </c>
      <c r="AC93" s="37">
        <v>7.5124355255756906E-2</v>
      </c>
      <c r="AD93" s="48">
        <f t="shared" si="42"/>
        <v>0.87184171108988862</v>
      </c>
      <c r="AF93" s="37">
        <v>0</v>
      </c>
      <c r="AG93" s="48">
        <f t="shared" si="40"/>
        <v>0</v>
      </c>
    </row>
    <row r="94" spans="1:33" hidden="1" x14ac:dyDescent="0.2">
      <c r="A94" s="37" t="s">
        <v>497</v>
      </c>
      <c r="B94" s="37" t="s">
        <v>498</v>
      </c>
      <c r="C94" s="37" t="s">
        <v>25</v>
      </c>
      <c r="D94" s="45">
        <v>0.59407346426099505</v>
      </c>
      <c r="E94" s="46">
        <v>0</v>
      </c>
      <c r="F94" s="46">
        <v>0</v>
      </c>
      <c r="G94" s="46">
        <v>0</v>
      </c>
      <c r="H94" s="38">
        <f t="shared" si="34"/>
        <v>0.59407346426099505</v>
      </c>
      <c r="I94" s="47">
        <f t="shared" si="35"/>
        <v>0</v>
      </c>
      <c r="J94" s="47">
        <f t="shared" si="36"/>
        <v>0</v>
      </c>
      <c r="K94" s="47">
        <f t="shared" si="37"/>
        <v>0</v>
      </c>
      <c r="L94" s="47">
        <f t="shared" si="38"/>
        <v>100</v>
      </c>
      <c r="M94" s="37">
        <v>0</v>
      </c>
      <c r="N94" s="45">
        <v>0</v>
      </c>
      <c r="O94" s="45">
        <v>0</v>
      </c>
      <c r="P94" s="38">
        <f t="shared" si="27"/>
        <v>0.59407346426099505</v>
      </c>
      <c r="Q94" s="47">
        <f t="shared" si="28"/>
        <v>0</v>
      </c>
      <c r="R94" s="47">
        <f t="shared" si="29"/>
        <v>0</v>
      </c>
      <c r="S94" s="47">
        <f t="shared" si="30"/>
        <v>0</v>
      </c>
      <c r="T94" s="47">
        <f t="shared" si="31"/>
        <v>100</v>
      </c>
      <c r="V94" s="40">
        <f t="shared" si="39"/>
        <v>100</v>
      </c>
      <c r="W94" s="40">
        <f t="shared" si="32"/>
        <v>0</v>
      </c>
      <c r="Y94" s="37">
        <v>0</v>
      </c>
      <c r="Z94" s="48">
        <f t="shared" si="33"/>
        <v>0</v>
      </c>
      <c r="AA94" s="37">
        <v>0</v>
      </c>
      <c r="AB94" s="48">
        <f t="shared" si="41"/>
        <v>0</v>
      </c>
      <c r="AC94" s="37">
        <v>0</v>
      </c>
      <c r="AD94" s="48">
        <f t="shared" si="42"/>
        <v>0</v>
      </c>
      <c r="AF94" s="37">
        <v>0</v>
      </c>
      <c r="AG94" s="48">
        <f t="shared" si="40"/>
        <v>0</v>
      </c>
    </row>
    <row r="95" spans="1:33" hidden="1" x14ac:dyDescent="0.2">
      <c r="A95" s="37" t="s">
        <v>499</v>
      </c>
      <c r="B95" s="37" t="s">
        <v>500</v>
      </c>
      <c r="C95" s="37" t="s">
        <v>26</v>
      </c>
      <c r="D95" s="45">
        <v>0.59394972850342398</v>
      </c>
      <c r="E95" s="46">
        <v>0</v>
      </c>
      <c r="F95" s="46">
        <v>0</v>
      </c>
      <c r="G95" s="46">
        <v>0</v>
      </c>
      <c r="H95" s="38">
        <f t="shared" si="34"/>
        <v>0.59394972850342398</v>
      </c>
      <c r="I95" s="47">
        <f t="shared" si="35"/>
        <v>0</v>
      </c>
      <c r="J95" s="47">
        <f t="shared" si="36"/>
        <v>0</v>
      </c>
      <c r="K95" s="47">
        <f t="shared" si="37"/>
        <v>0</v>
      </c>
      <c r="L95" s="47">
        <f t="shared" si="38"/>
        <v>100</v>
      </c>
      <c r="M95" s="37">
        <v>9.2384377555863404E-3</v>
      </c>
      <c r="N95" s="45">
        <v>5.7692382740846303E-3</v>
      </c>
      <c r="O95" s="45">
        <v>5.2509728955679E-2</v>
      </c>
      <c r="P95" s="38">
        <f t="shared" si="27"/>
        <v>0.52643232351807401</v>
      </c>
      <c r="Q95" s="47">
        <f t="shared" si="28"/>
        <v>1.5554241903375299</v>
      </c>
      <c r="R95" s="47">
        <f t="shared" si="29"/>
        <v>0.9713344408156207</v>
      </c>
      <c r="S95" s="47">
        <f t="shared" si="30"/>
        <v>8.8407699230687165</v>
      </c>
      <c r="T95" s="47">
        <f t="shared" si="31"/>
        <v>88.632471445778137</v>
      </c>
      <c r="V95" s="40">
        <f t="shared" si="39"/>
        <v>100</v>
      </c>
      <c r="W95" s="40">
        <f t="shared" si="32"/>
        <v>11.367528554221867</v>
      </c>
      <c r="Y95" s="37">
        <v>0</v>
      </c>
      <c r="Z95" s="48">
        <f t="shared" si="33"/>
        <v>0</v>
      </c>
      <c r="AA95" s="37">
        <v>0</v>
      </c>
      <c r="AB95" s="48">
        <f t="shared" si="41"/>
        <v>0</v>
      </c>
      <c r="AC95" s="37">
        <v>1.46793779464671E-2</v>
      </c>
      <c r="AD95" s="48">
        <f t="shared" si="42"/>
        <v>2.471484915643408</v>
      </c>
      <c r="AF95" s="37">
        <v>0</v>
      </c>
      <c r="AG95" s="48">
        <f t="shared" si="40"/>
        <v>0</v>
      </c>
    </row>
    <row r="96" spans="1:33" hidden="1" x14ac:dyDescent="0.2">
      <c r="A96" s="37" t="s">
        <v>501</v>
      </c>
      <c r="B96" s="37" t="s">
        <v>502</v>
      </c>
      <c r="C96" s="37" t="s">
        <v>25</v>
      </c>
      <c r="D96" s="45">
        <v>1.1905982065387</v>
      </c>
      <c r="E96" s="46">
        <v>0</v>
      </c>
      <c r="F96" s="46">
        <v>0</v>
      </c>
      <c r="G96" s="46">
        <v>0</v>
      </c>
      <c r="H96" s="38">
        <f t="shared" si="34"/>
        <v>1.1905982065387</v>
      </c>
      <c r="I96" s="47">
        <f t="shared" si="35"/>
        <v>0</v>
      </c>
      <c r="J96" s="47">
        <f t="shared" si="36"/>
        <v>0</v>
      </c>
      <c r="K96" s="47">
        <f t="shared" si="37"/>
        <v>0</v>
      </c>
      <c r="L96" s="47">
        <f t="shared" si="38"/>
        <v>100</v>
      </c>
      <c r="M96" s="37">
        <v>8.01501950279664E-2</v>
      </c>
      <c r="N96" s="45">
        <v>6.7783753075418604E-2</v>
      </c>
      <c r="O96" s="45">
        <v>0.18832467940493</v>
      </c>
      <c r="P96" s="38">
        <f t="shared" si="27"/>
        <v>0.85433957903038493</v>
      </c>
      <c r="Q96" s="47">
        <f t="shared" si="28"/>
        <v>6.7319264037007551</v>
      </c>
      <c r="R96" s="47">
        <f t="shared" si="29"/>
        <v>5.6932517370809022</v>
      </c>
      <c r="S96" s="47">
        <f t="shared" si="30"/>
        <v>15.81765186363134</v>
      </c>
      <c r="T96" s="47">
        <f t="shared" si="31"/>
        <v>71.757169995587006</v>
      </c>
      <c r="V96" s="40">
        <f t="shared" si="39"/>
        <v>100</v>
      </c>
      <c r="W96" s="40">
        <f t="shared" si="32"/>
        <v>28.242830004412998</v>
      </c>
      <c r="Y96" s="37">
        <v>0</v>
      </c>
      <c r="Z96" s="48">
        <f t="shared" si="33"/>
        <v>0</v>
      </c>
      <c r="AA96" s="37">
        <v>0</v>
      </c>
      <c r="AB96" s="48">
        <f t="shared" si="41"/>
        <v>0</v>
      </c>
      <c r="AC96" s="37">
        <v>8.8841560072530398E-2</v>
      </c>
      <c r="AD96" s="48">
        <f t="shared" si="42"/>
        <v>7.4619262472106405</v>
      </c>
      <c r="AF96" s="37">
        <v>0</v>
      </c>
      <c r="AG96" s="48">
        <f t="shared" si="40"/>
        <v>0</v>
      </c>
    </row>
    <row r="97" spans="1:33" hidden="1" x14ac:dyDescent="0.2">
      <c r="A97" s="37" t="s">
        <v>503</v>
      </c>
      <c r="B97" s="37" t="s">
        <v>504</v>
      </c>
      <c r="C97" s="37" t="s">
        <v>25</v>
      </c>
      <c r="D97" s="45">
        <v>13.766642382888</v>
      </c>
      <c r="E97" s="46">
        <v>0</v>
      </c>
      <c r="F97" s="46">
        <v>0</v>
      </c>
      <c r="G97" s="46">
        <v>0</v>
      </c>
      <c r="H97" s="38">
        <f t="shared" si="34"/>
        <v>13.766642382888</v>
      </c>
      <c r="I97" s="47">
        <f t="shared" si="35"/>
        <v>0</v>
      </c>
      <c r="J97" s="47">
        <f t="shared" si="36"/>
        <v>0</v>
      </c>
      <c r="K97" s="47">
        <f t="shared" si="37"/>
        <v>0</v>
      </c>
      <c r="L97" s="47">
        <f t="shared" si="38"/>
        <v>100</v>
      </c>
      <c r="M97" s="37">
        <v>0</v>
      </c>
      <c r="N97" s="45">
        <v>0</v>
      </c>
      <c r="O97" s="45">
        <v>0</v>
      </c>
      <c r="P97" s="38">
        <f t="shared" ref="P97:P128" si="43">D97-SUM(M97,N97,O97)</f>
        <v>13.766642382888</v>
      </c>
      <c r="Q97" s="47">
        <f t="shared" ref="Q97:Q128" si="44">M97/D97*100</f>
        <v>0</v>
      </c>
      <c r="R97" s="47">
        <f t="shared" ref="R97:R128" si="45">N97/D97*100</f>
        <v>0</v>
      </c>
      <c r="S97" s="47">
        <f t="shared" ref="S97:S128" si="46">O97/D97*100</f>
        <v>0</v>
      </c>
      <c r="T97" s="47">
        <f t="shared" ref="T97:T128" si="47">P97/D97*100</f>
        <v>100</v>
      </c>
      <c r="V97" s="40">
        <f t="shared" si="39"/>
        <v>100</v>
      </c>
      <c r="W97" s="40">
        <f t="shared" ref="W97:W128" si="48">SUM(Q97:R97,S97)</f>
        <v>0</v>
      </c>
      <c r="Y97" s="37">
        <v>0</v>
      </c>
      <c r="Z97" s="48">
        <f t="shared" ref="Z97:Z128" si="49">Y97/D97*100</f>
        <v>0</v>
      </c>
      <c r="AA97" s="37">
        <v>0</v>
      </c>
      <c r="AB97" s="48">
        <f t="shared" si="41"/>
        <v>0</v>
      </c>
      <c r="AC97" s="37">
        <v>0</v>
      </c>
      <c r="AD97" s="48">
        <f t="shared" si="42"/>
        <v>0</v>
      </c>
      <c r="AF97" s="37">
        <v>0</v>
      </c>
      <c r="AG97" s="48">
        <f t="shared" si="40"/>
        <v>0</v>
      </c>
    </row>
    <row r="98" spans="1:33" hidden="1" x14ac:dyDescent="0.2">
      <c r="A98" s="37" t="s">
        <v>505</v>
      </c>
      <c r="B98" s="37" t="s">
        <v>506</v>
      </c>
      <c r="C98" s="37" t="s">
        <v>25</v>
      </c>
      <c r="D98" s="45">
        <v>1.7465436215922201</v>
      </c>
      <c r="E98" s="46">
        <v>0</v>
      </c>
      <c r="F98" s="46">
        <v>0</v>
      </c>
      <c r="G98" s="46">
        <v>0</v>
      </c>
      <c r="H98" s="38">
        <f t="shared" si="34"/>
        <v>1.7465436215922201</v>
      </c>
      <c r="I98" s="47">
        <f t="shared" si="35"/>
        <v>0</v>
      </c>
      <c r="J98" s="47">
        <f t="shared" si="36"/>
        <v>0</v>
      </c>
      <c r="K98" s="47">
        <f t="shared" si="37"/>
        <v>0</v>
      </c>
      <c r="L98" s="47">
        <f t="shared" si="38"/>
        <v>100</v>
      </c>
      <c r="M98" s="37">
        <v>0</v>
      </c>
      <c r="N98" s="45">
        <v>0</v>
      </c>
      <c r="O98" s="45">
        <v>0</v>
      </c>
      <c r="P98" s="38">
        <f t="shared" si="43"/>
        <v>1.7465436215922201</v>
      </c>
      <c r="Q98" s="47">
        <f t="shared" si="44"/>
        <v>0</v>
      </c>
      <c r="R98" s="47">
        <f t="shared" si="45"/>
        <v>0</v>
      </c>
      <c r="S98" s="47">
        <f t="shared" si="46"/>
        <v>0</v>
      </c>
      <c r="T98" s="47">
        <f t="shared" si="47"/>
        <v>100</v>
      </c>
      <c r="V98" s="40">
        <f t="shared" si="39"/>
        <v>100</v>
      </c>
      <c r="W98" s="40">
        <f t="shared" si="48"/>
        <v>0</v>
      </c>
      <c r="Y98" s="37">
        <v>0</v>
      </c>
      <c r="Z98" s="48">
        <f t="shared" si="49"/>
        <v>0</v>
      </c>
      <c r="AA98" s="37">
        <v>0</v>
      </c>
      <c r="AB98" s="48">
        <f t="shared" si="41"/>
        <v>0</v>
      </c>
      <c r="AC98" s="37">
        <v>0</v>
      </c>
      <c r="AD98" s="48">
        <f t="shared" si="42"/>
        <v>0</v>
      </c>
      <c r="AF98" s="37">
        <v>0</v>
      </c>
      <c r="AG98" s="48">
        <f t="shared" si="40"/>
        <v>0</v>
      </c>
    </row>
    <row r="99" spans="1:33" hidden="1" x14ac:dyDescent="0.2">
      <c r="A99" s="37" t="s">
        <v>507</v>
      </c>
      <c r="B99" s="37" t="s">
        <v>508</v>
      </c>
      <c r="C99" s="37" t="s">
        <v>27</v>
      </c>
      <c r="D99" s="45">
        <v>6.0670230364102498</v>
      </c>
      <c r="E99" s="46">
        <v>3.8901458872162399E-3</v>
      </c>
      <c r="F99" s="46">
        <v>0.104416471034674</v>
      </c>
      <c r="G99" s="46">
        <v>0.358034341831794</v>
      </c>
      <c r="H99" s="38">
        <f t="shared" si="34"/>
        <v>5.6006820776565656</v>
      </c>
      <c r="I99" s="47">
        <f t="shared" si="35"/>
        <v>6.4119517329506812E-2</v>
      </c>
      <c r="J99" s="47">
        <f t="shared" si="36"/>
        <v>1.7210495231027731</v>
      </c>
      <c r="K99" s="47">
        <f t="shared" si="37"/>
        <v>5.9013183184423283</v>
      </c>
      <c r="L99" s="47">
        <f t="shared" si="38"/>
        <v>92.313512641125399</v>
      </c>
      <c r="M99" s="37">
        <v>3.9717085906526998E-2</v>
      </c>
      <c r="N99" s="45">
        <v>7.6440592682789398E-3</v>
      </c>
      <c r="O99" s="45">
        <v>2.70002928622954E-2</v>
      </c>
      <c r="P99" s="38">
        <f t="shared" si="43"/>
        <v>5.9926615983731484</v>
      </c>
      <c r="Q99" s="47">
        <f t="shared" si="44"/>
        <v>0.65463878525219665</v>
      </c>
      <c r="R99" s="47">
        <f t="shared" si="45"/>
        <v>0.12599357580158119</v>
      </c>
      <c r="S99" s="47">
        <f t="shared" si="46"/>
        <v>0.44503363017179171</v>
      </c>
      <c r="T99" s="47">
        <f t="shared" si="47"/>
        <v>98.774334008774431</v>
      </c>
      <c r="V99" s="40">
        <f t="shared" si="39"/>
        <v>100</v>
      </c>
      <c r="W99" s="40">
        <f t="shared" si="48"/>
        <v>1.2256659912255696</v>
      </c>
      <c r="Y99" s="37">
        <v>0</v>
      </c>
      <c r="Z99" s="48">
        <f t="shared" si="49"/>
        <v>0</v>
      </c>
      <c r="AA99" s="37">
        <v>1.2E-2</v>
      </c>
      <c r="AB99" s="48">
        <f t="shared" si="41"/>
        <v>0.19779057913549952</v>
      </c>
      <c r="AC99" s="37">
        <v>1.2803563299670299E-2</v>
      </c>
      <c r="AD99" s="48">
        <f t="shared" si="42"/>
        <v>0.21103535000331794</v>
      </c>
      <c r="AF99" s="37">
        <v>0</v>
      </c>
      <c r="AG99" s="48">
        <f t="shared" si="40"/>
        <v>0</v>
      </c>
    </row>
    <row r="100" spans="1:33" hidden="1" x14ac:dyDescent="0.2">
      <c r="A100" s="37" t="s">
        <v>509</v>
      </c>
      <c r="B100" s="37" t="s">
        <v>510</v>
      </c>
      <c r="C100" s="37" t="s">
        <v>25</v>
      </c>
      <c r="D100" s="45">
        <v>0.53904928400451302</v>
      </c>
      <c r="E100" s="46">
        <v>0</v>
      </c>
      <c r="F100" s="46">
        <v>0</v>
      </c>
      <c r="G100" s="46">
        <v>0</v>
      </c>
      <c r="H100" s="38">
        <f t="shared" si="34"/>
        <v>0.53904928400451302</v>
      </c>
      <c r="I100" s="47">
        <f t="shared" si="35"/>
        <v>0</v>
      </c>
      <c r="J100" s="47">
        <f t="shared" si="36"/>
        <v>0</v>
      </c>
      <c r="K100" s="47">
        <f t="shared" si="37"/>
        <v>0</v>
      </c>
      <c r="L100" s="47">
        <f t="shared" si="38"/>
        <v>100</v>
      </c>
      <c r="M100" s="37">
        <v>0</v>
      </c>
      <c r="N100" s="45">
        <v>0</v>
      </c>
      <c r="O100" s="45">
        <v>0</v>
      </c>
      <c r="P100" s="38">
        <f t="shared" si="43"/>
        <v>0.53904928400451302</v>
      </c>
      <c r="Q100" s="47">
        <f t="shared" si="44"/>
        <v>0</v>
      </c>
      <c r="R100" s="47">
        <f t="shared" si="45"/>
        <v>0</v>
      </c>
      <c r="S100" s="47">
        <f t="shared" si="46"/>
        <v>0</v>
      </c>
      <c r="T100" s="47">
        <f t="shared" si="47"/>
        <v>100</v>
      </c>
      <c r="V100" s="40">
        <f t="shared" si="39"/>
        <v>100</v>
      </c>
      <c r="W100" s="40">
        <f t="shared" si="48"/>
        <v>0</v>
      </c>
      <c r="Y100" s="37">
        <v>0</v>
      </c>
      <c r="Z100" s="48">
        <f t="shared" si="49"/>
        <v>0</v>
      </c>
      <c r="AA100" s="37">
        <v>0</v>
      </c>
      <c r="AB100" s="48">
        <f t="shared" si="41"/>
        <v>0</v>
      </c>
      <c r="AC100" s="37">
        <v>0</v>
      </c>
      <c r="AD100" s="48">
        <f t="shared" si="42"/>
        <v>0</v>
      </c>
      <c r="AF100" s="37">
        <v>0</v>
      </c>
      <c r="AG100" s="48">
        <f t="shared" si="40"/>
        <v>0</v>
      </c>
    </row>
    <row r="101" spans="1:33" hidden="1" x14ac:dyDescent="0.2">
      <c r="A101" s="37" t="s">
        <v>511</v>
      </c>
      <c r="B101" s="37" t="s">
        <v>512</v>
      </c>
      <c r="C101" s="37" t="s">
        <v>25</v>
      </c>
      <c r="D101" s="45">
        <v>1.5225749384388301</v>
      </c>
      <c r="E101" s="46">
        <v>0</v>
      </c>
      <c r="F101" s="46">
        <v>0</v>
      </c>
      <c r="G101" s="46">
        <v>0</v>
      </c>
      <c r="H101" s="38">
        <f t="shared" si="34"/>
        <v>1.5225749384388301</v>
      </c>
      <c r="I101" s="47">
        <f t="shared" si="35"/>
        <v>0</v>
      </c>
      <c r="J101" s="47">
        <f t="shared" si="36"/>
        <v>0</v>
      </c>
      <c r="K101" s="47">
        <f t="shared" si="37"/>
        <v>0</v>
      </c>
      <c r="L101" s="47">
        <f t="shared" si="38"/>
        <v>100</v>
      </c>
      <c r="M101" s="37">
        <v>0.179428794330938</v>
      </c>
      <c r="N101" s="45">
        <v>2.86826440414726E-2</v>
      </c>
      <c r="O101" s="45">
        <v>5.9041614038261997E-2</v>
      </c>
      <c r="P101" s="38">
        <f t="shared" si="43"/>
        <v>1.2554218860281574</v>
      </c>
      <c r="Q101" s="47">
        <f t="shared" si="44"/>
        <v>11.784562440973517</v>
      </c>
      <c r="R101" s="47">
        <f t="shared" si="45"/>
        <v>1.883824783749712</v>
      </c>
      <c r="S101" s="47">
        <f t="shared" si="46"/>
        <v>3.8777476594222828</v>
      </c>
      <c r="T101" s="47">
        <f t="shared" si="47"/>
        <v>82.453865115854484</v>
      </c>
      <c r="V101" s="40">
        <f t="shared" si="39"/>
        <v>100</v>
      </c>
      <c r="W101" s="40">
        <f t="shared" si="48"/>
        <v>17.546134884145513</v>
      </c>
      <c r="Y101" s="37">
        <v>0</v>
      </c>
      <c r="Z101" s="48">
        <f t="shared" si="49"/>
        <v>0</v>
      </c>
      <c r="AA101" s="37">
        <v>0</v>
      </c>
      <c r="AB101" s="48">
        <f t="shared" si="41"/>
        <v>0</v>
      </c>
      <c r="AC101" s="37">
        <v>3.6928618722156401E-2</v>
      </c>
      <c r="AD101" s="48">
        <f t="shared" si="42"/>
        <v>2.4254056591803028</v>
      </c>
      <c r="AF101" s="37">
        <v>0</v>
      </c>
      <c r="AG101" s="48">
        <f t="shared" si="40"/>
        <v>0</v>
      </c>
    </row>
    <row r="102" spans="1:33" hidden="1" x14ac:dyDescent="0.2">
      <c r="A102" s="37" t="s">
        <v>513</v>
      </c>
      <c r="B102" s="37" t="s">
        <v>514</v>
      </c>
      <c r="C102" s="37" t="s">
        <v>25</v>
      </c>
      <c r="D102" s="45">
        <v>0.76147347734037896</v>
      </c>
      <c r="E102" s="46">
        <v>0</v>
      </c>
      <c r="F102" s="46">
        <v>0</v>
      </c>
      <c r="G102" s="46">
        <v>0</v>
      </c>
      <c r="H102" s="38">
        <f t="shared" si="34"/>
        <v>0.76147347734037896</v>
      </c>
      <c r="I102" s="47">
        <f t="shared" si="35"/>
        <v>0</v>
      </c>
      <c r="J102" s="47">
        <f t="shared" si="36"/>
        <v>0</v>
      </c>
      <c r="K102" s="47">
        <f t="shared" si="37"/>
        <v>0</v>
      </c>
      <c r="L102" s="47">
        <f t="shared" si="38"/>
        <v>100</v>
      </c>
      <c r="M102" s="37">
        <v>0</v>
      </c>
      <c r="N102" s="45">
        <v>0</v>
      </c>
      <c r="O102" s="45">
        <v>0</v>
      </c>
      <c r="P102" s="38">
        <f t="shared" si="43"/>
        <v>0.76147347734037896</v>
      </c>
      <c r="Q102" s="47">
        <f t="shared" si="44"/>
        <v>0</v>
      </c>
      <c r="R102" s="47">
        <f t="shared" si="45"/>
        <v>0</v>
      </c>
      <c r="S102" s="47">
        <f t="shared" si="46"/>
        <v>0</v>
      </c>
      <c r="T102" s="47">
        <f t="shared" si="47"/>
        <v>100</v>
      </c>
      <c r="V102" s="40">
        <f t="shared" si="39"/>
        <v>100</v>
      </c>
      <c r="W102" s="40">
        <f t="shared" si="48"/>
        <v>0</v>
      </c>
      <c r="Y102" s="37">
        <v>0</v>
      </c>
      <c r="Z102" s="48">
        <f t="shared" si="49"/>
        <v>0</v>
      </c>
      <c r="AA102" s="37">
        <v>0</v>
      </c>
      <c r="AB102" s="48">
        <f t="shared" si="41"/>
        <v>0</v>
      </c>
      <c r="AC102" s="37">
        <v>0</v>
      </c>
      <c r="AD102" s="48">
        <f t="shared" si="42"/>
        <v>0</v>
      </c>
      <c r="AF102" s="37">
        <v>0</v>
      </c>
      <c r="AG102" s="48">
        <f t="shared" si="40"/>
        <v>0</v>
      </c>
    </row>
    <row r="103" spans="1:33" hidden="1" x14ac:dyDescent="0.2">
      <c r="A103" s="37" t="s">
        <v>515</v>
      </c>
      <c r="B103" s="37" t="s">
        <v>516</v>
      </c>
      <c r="C103" s="37" t="s">
        <v>25</v>
      </c>
      <c r="D103" s="45">
        <v>0.34146994432434402</v>
      </c>
      <c r="E103" s="46">
        <v>0</v>
      </c>
      <c r="F103" s="46">
        <v>0</v>
      </c>
      <c r="G103" s="46">
        <v>0</v>
      </c>
      <c r="H103" s="38">
        <f t="shared" si="34"/>
        <v>0.34146994432434402</v>
      </c>
      <c r="I103" s="47">
        <f t="shared" si="35"/>
        <v>0</v>
      </c>
      <c r="J103" s="47">
        <f t="shared" si="36"/>
        <v>0</v>
      </c>
      <c r="K103" s="47">
        <f t="shared" si="37"/>
        <v>0</v>
      </c>
      <c r="L103" s="47">
        <f t="shared" si="38"/>
        <v>100</v>
      </c>
      <c r="M103" s="37">
        <v>0</v>
      </c>
      <c r="N103" s="45">
        <v>0</v>
      </c>
      <c r="O103" s="45">
        <v>0</v>
      </c>
      <c r="P103" s="38">
        <f t="shared" si="43"/>
        <v>0.34146994432434402</v>
      </c>
      <c r="Q103" s="47">
        <f t="shared" si="44"/>
        <v>0</v>
      </c>
      <c r="R103" s="47">
        <f t="shared" si="45"/>
        <v>0</v>
      </c>
      <c r="S103" s="47">
        <f t="shared" si="46"/>
        <v>0</v>
      </c>
      <c r="T103" s="47">
        <f t="shared" si="47"/>
        <v>100</v>
      </c>
      <c r="V103" s="40">
        <f t="shared" si="39"/>
        <v>100</v>
      </c>
      <c r="W103" s="40">
        <f t="shared" si="48"/>
        <v>0</v>
      </c>
      <c r="Y103" s="37">
        <v>0</v>
      </c>
      <c r="Z103" s="48">
        <f t="shared" si="49"/>
        <v>0</v>
      </c>
      <c r="AA103" s="37">
        <v>0</v>
      </c>
      <c r="AB103" s="48">
        <f t="shared" si="41"/>
        <v>0</v>
      </c>
      <c r="AC103" s="37">
        <v>0</v>
      </c>
      <c r="AD103" s="48">
        <f t="shared" si="42"/>
        <v>0</v>
      </c>
      <c r="AF103" s="37">
        <v>0</v>
      </c>
      <c r="AG103" s="48">
        <f t="shared" si="40"/>
        <v>0</v>
      </c>
    </row>
    <row r="104" spans="1:33" hidden="1" x14ac:dyDescent="0.2">
      <c r="A104" s="37" t="s">
        <v>517</v>
      </c>
      <c r="B104" s="37" t="s">
        <v>518</v>
      </c>
      <c r="C104" s="37" t="s">
        <v>25</v>
      </c>
      <c r="D104" s="45">
        <v>0.32248095825277201</v>
      </c>
      <c r="E104" s="46">
        <v>0</v>
      </c>
      <c r="F104" s="46">
        <v>0</v>
      </c>
      <c r="G104" s="46">
        <v>0</v>
      </c>
      <c r="H104" s="38">
        <f t="shared" si="34"/>
        <v>0.32248095825277201</v>
      </c>
      <c r="I104" s="47">
        <f t="shared" si="35"/>
        <v>0</v>
      </c>
      <c r="J104" s="47">
        <f t="shared" si="36"/>
        <v>0</v>
      </c>
      <c r="K104" s="47">
        <f t="shared" si="37"/>
        <v>0</v>
      </c>
      <c r="L104" s="47">
        <f t="shared" si="38"/>
        <v>100</v>
      </c>
      <c r="M104" s="37">
        <v>0</v>
      </c>
      <c r="N104" s="45">
        <v>0</v>
      </c>
      <c r="O104" s="45">
        <v>0</v>
      </c>
      <c r="P104" s="38">
        <f t="shared" si="43"/>
        <v>0.32248095825277201</v>
      </c>
      <c r="Q104" s="47">
        <f t="shared" si="44"/>
        <v>0</v>
      </c>
      <c r="R104" s="47">
        <f t="shared" si="45"/>
        <v>0</v>
      </c>
      <c r="S104" s="47">
        <f t="shared" si="46"/>
        <v>0</v>
      </c>
      <c r="T104" s="47">
        <f t="shared" si="47"/>
        <v>100</v>
      </c>
      <c r="V104" s="40">
        <f t="shared" si="39"/>
        <v>100</v>
      </c>
      <c r="W104" s="40">
        <f t="shared" si="48"/>
        <v>0</v>
      </c>
      <c r="Y104" s="37">
        <v>0</v>
      </c>
      <c r="Z104" s="48">
        <f t="shared" si="49"/>
        <v>0</v>
      </c>
      <c r="AA104" s="37">
        <v>0</v>
      </c>
      <c r="AB104" s="48">
        <f t="shared" si="41"/>
        <v>0</v>
      </c>
      <c r="AC104" s="37">
        <v>0</v>
      </c>
      <c r="AD104" s="48">
        <f t="shared" si="42"/>
        <v>0</v>
      </c>
      <c r="AF104" s="37">
        <v>0</v>
      </c>
      <c r="AG104" s="48">
        <f t="shared" si="40"/>
        <v>0</v>
      </c>
    </row>
    <row r="105" spans="1:33" hidden="1" x14ac:dyDescent="0.2">
      <c r="A105" s="37" t="s">
        <v>519</v>
      </c>
      <c r="B105" s="37" t="s">
        <v>520</v>
      </c>
      <c r="C105" s="37" t="s">
        <v>25</v>
      </c>
      <c r="D105" s="45">
        <v>0.252483985213872</v>
      </c>
      <c r="E105" s="46">
        <v>0</v>
      </c>
      <c r="F105" s="46">
        <v>0</v>
      </c>
      <c r="G105" s="46">
        <v>0</v>
      </c>
      <c r="H105" s="38">
        <f t="shared" si="34"/>
        <v>0.252483985213872</v>
      </c>
      <c r="I105" s="47">
        <f t="shared" si="35"/>
        <v>0</v>
      </c>
      <c r="J105" s="47">
        <f t="shared" si="36"/>
        <v>0</v>
      </c>
      <c r="K105" s="47">
        <f t="shared" si="37"/>
        <v>0</v>
      </c>
      <c r="L105" s="47">
        <f t="shared" si="38"/>
        <v>100</v>
      </c>
      <c r="M105" s="37">
        <v>1.04038349710404E-2</v>
      </c>
      <c r="N105" s="45">
        <v>8.0029499409138203E-4</v>
      </c>
      <c r="O105" s="45">
        <v>4.0014755773590802E-4</v>
      </c>
      <c r="P105" s="38">
        <f t="shared" si="43"/>
        <v>0.24087970769100431</v>
      </c>
      <c r="Q105" s="47">
        <f t="shared" si="44"/>
        <v>4.1205920297192744</v>
      </c>
      <c r="R105" s="47">
        <f t="shared" si="45"/>
        <v>0.31696861621281641</v>
      </c>
      <c r="S105" s="47">
        <f t="shared" si="46"/>
        <v>0.15848433214366225</v>
      </c>
      <c r="T105" s="47">
        <f t="shared" si="47"/>
        <v>95.403955021924247</v>
      </c>
      <c r="V105" s="40">
        <f t="shared" si="39"/>
        <v>100</v>
      </c>
      <c r="W105" s="40">
        <f t="shared" si="48"/>
        <v>4.5960449780757529</v>
      </c>
      <c r="Y105" s="37">
        <v>0</v>
      </c>
      <c r="Z105" s="48">
        <f t="shared" si="49"/>
        <v>0</v>
      </c>
      <c r="AA105" s="37">
        <v>0</v>
      </c>
      <c r="AB105" s="48">
        <f t="shared" si="41"/>
        <v>0</v>
      </c>
      <c r="AC105" s="37">
        <v>4.0014755773590802E-4</v>
      </c>
      <c r="AD105" s="48">
        <f t="shared" si="42"/>
        <v>0.15848433214366225</v>
      </c>
      <c r="AF105" s="37">
        <v>0</v>
      </c>
      <c r="AG105" s="48">
        <f t="shared" si="40"/>
        <v>0</v>
      </c>
    </row>
    <row r="106" spans="1:33" hidden="1" x14ac:dyDescent="0.2">
      <c r="A106" s="37" t="s">
        <v>521</v>
      </c>
      <c r="B106" s="37" t="s">
        <v>522</v>
      </c>
      <c r="C106" s="37" t="s">
        <v>25</v>
      </c>
      <c r="D106" s="45">
        <v>1.5774084510950299</v>
      </c>
      <c r="E106" s="46">
        <v>0</v>
      </c>
      <c r="F106" s="46">
        <v>0</v>
      </c>
      <c r="G106" s="46">
        <v>0</v>
      </c>
      <c r="H106" s="38">
        <f t="shared" si="34"/>
        <v>1.5774084510950299</v>
      </c>
      <c r="I106" s="47">
        <f t="shared" si="35"/>
        <v>0</v>
      </c>
      <c r="J106" s="47">
        <f t="shared" si="36"/>
        <v>0</v>
      </c>
      <c r="K106" s="47">
        <f t="shared" si="37"/>
        <v>0</v>
      </c>
      <c r="L106" s="47">
        <f t="shared" si="38"/>
        <v>100</v>
      </c>
      <c r="M106" s="37">
        <v>0</v>
      </c>
      <c r="N106" s="45">
        <v>0</v>
      </c>
      <c r="O106" s="45">
        <v>5.2097221090691096E-3</v>
      </c>
      <c r="P106" s="38">
        <f t="shared" si="43"/>
        <v>1.5721987289859609</v>
      </c>
      <c r="Q106" s="47">
        <f t="shared" si="44"/>
        <v>0</v>
      </c>
      <c r="R106" s="47">
        <f t="shared" si="45"/>
        <v>0</v>
      </c>
      <c r="S106" s="47">
        <f t="shared" si="46"/>
        <v>0.33027096472397771</v>
      </c>
      <c r="T106" s="47">
        <f t="shared" si="47"/>
        <v>99.669729035276035</v>
      </c>
      <c r="V106" s="40">
        <f t="shared" si="39"/>
        <v>100</v>
      </c>
      <c r="W106" s="40">
        <f t="shared" si="48"/>
        <v>0.33027096472397771</v>
      </c>
      <c r="Y106" s="37">
        <v>0</v>
      </c>
      <c r="Z106" s="48">
        <f t="shared" si="49"/>
        <v>0</v>
      </c>
      <c r="AA106" s="37">
        <v>0</v>
      </c>
      <c r="AB106" s="48">
        <f t="shared" si="41"/>
        <v>0</v>
      </c>
      <c r="AC106" s="37">
        <v>1.86260974202014E-5</v>
      </c>
      <c r="AD106" s="48">
        <f t="shared" si="42"/>
        <v>1.1808037041560952E-3</v>
      </c>
      <c r="AF106" s="37">
        <v>0</v>
      </c>
      <c r="AG106" s="48">
        <f t="shared" si="40"/>
        <v>0</v>
      </c>
    </row>
    <row r="107" spans="1:33" hidden="1" x14ac:dyDescent="0.2">
      <c r="A107" s="37" t="s">
        <v>523</v>
      </c>
      <c r="B107" s="37" t="s">
        <v>524</v>
      </c>
      <c r="C107" s="37" t="s">
        <v>28</v>
      </c>
      <c r="D107" s="45">
        <v>25.7005984733246</v>
      </c>
      <c r="E107" s="46">
        <v>0</v>
      </c>
      <c r="F107" s="46">
        <v>0</v>
      </c>
      <c r="G107" s="46">
        <v>0</v>
      </c>
      <c r="H107" s="38">
        <f t="shared" si="34"/>
        <v>25.7005984733246</v>
      </c>
      <c r="I107" s="47">
        <f t="shared" si="35"/>
        <v>0</v>
      </c>
      <c r="J107" s="47">
        <f t="shared" si="36"/>
        <v>0</v>
      </c>
      <c r="K107" s="47">
        <f t="shared" si="37"/>
        <v>0</v>
      </c>
      <c r="L107" s="47">
        <f t="shared" si="38"/>
        <v>100</v>
      </c>
      <c r="M107" s="37">
        <v>0.51325903415393004</v>
      </c>
      <c r="N107" s="45">
        <v>0.139193573102915</v>
      </c>
      <c r="O107" s="45">
        <v>0.37957465603430202</v>
      </c>
      <c r="P107" s="38">
        <f t="shared" si="43"/>
        <v>24.668571210033452</v>
      </c>
      <c r="Q107" s="47">
        <f t="shared" si="44"/>
        <v>1.9970703588348595</v>
      </c>
      <c r="R107" s="47">
        <f t="shared" si="45"/>
        <v>0.54159662175722501</v>
      </c>
      <c r="S107" s="47">
        <f t="shared" si="46"/>
        <v>1.4769097942535214</v>
      </c>
      <c r="T107" s="47">
        <f t="shared" si="47"/>
        <v>95.984423225154387</v>
      </c>
      <c r="V107" s="40">
        <f t="shared" si="39"/>
        <v>100</v>
      </c>
      <c r="W107" s="40">
        <f t="shared" si="48"/>
        <v>4.0155767748456057</v>
      </c>
      <c r="Y107" s="37">
        <v>0</v>
      </c>
      <c r="Z107" s="48">
        <f t="shared" si="49"/>
        <v>0</v>
      </c>
      <c r="AA107" s="37">
        <v>0</v>
      </c>
      <c r="AB107" s="48">
        <f t="shared" si="41"/>
        <v>0</v>
      </c>
      <c r="AC107" s="37">
        <v>0.15099199448440201</v>
      </c>
      <c r="AD107" s="48">
        <f t="shared" si="42"/>
        <v>0.58750380712387307</v>
      </c>
      <c r="AF107" s="37">
        <v>0</v>
      </c>
      <c r="AG107" s="48">
        <f t="shared" si="40"/>
        <v>0</v>
      </c>
    </row>
    <row r="108" spans="1:33" hidden="1" x14ac:dyDescent="0.2">
      <c r="A108" s="37" t="s">
        <v>525</v>
      </c>
      <c r="B108" s="37" t="s">
        <v>526</v>
      </c>
      <c r="C108" s="37" t="s">
        <v>25</v>
      </c>
      <c r="D108" s="45">
        <v>0.186732816206058</v>
      </c>
      <c r="E108" s="46">
        <v>0</v>
      </c>
      <c r="F108" s="46">
        <v>0</v>
      </c>
      <c r="G108" s="46">
        <v>0</v>
      </c>
      <c r="H108" s="38">
        <f t="shared" si="34"/>
        <v>0.186732816206058</v>
      </c>
      <c r="I108" s="47">
        <f t="shared" si="35"/>
        <v>0</v>
      </c>
      <c r="J108" s="47">
        <f t="shared" si="36"/>
        <v>0</v>
      </c>
      <c r="K108" s="47">
        <f t="shared" si="37"/>
        <v>0</v>
      </c>
      <c r="L108" s="47">
        <f t="shared" si="38"/>
        <v>100</v>
      </c>
      <c r="M108" s="37">
        <v>0</v>
      </c>
      <c r="N108" s="45">
        <v>0</v>
      </c>
      <c r="O108" s="45">
        <v>0</v>
      </c>
      <c r="P108" s="38">
        <f t="shared" si="43"/>
        <v>0.186732816206058</v>
      </c>
      <c r="Q108" s="47">
        <f t="shared" si="44"/>
        <v>0</v>
      </c>
      <c r="R108" s="47">
        <f t="shared" si="45"/>
        <v>0</v>
      </c>
      <c r="S108" s="47">
        <f t="shared" si="46"/>
        <v>0</v>
      </c>
      <c r="T108" s="47">
        <f t="shared" si="47"/>
        <v>100</v>
      </c>
      <c r="V108" s="40">
        <f t="shared" si="39"/>
        <v>100</v>
      </c>
      <c r="W108" s="40">
        <f t="shared" si="48"/>
        <v>0</v>
      </c>
      <c r="Y108" s="37">
        <v>0</v>
      </c>
      <c r="Z108" s="48">
        <f t="shared" si="49"/>
        <v>0</v>
      </c>
      <c r="AA108" s="37">
        <v>0</v>
      </c>
      <c r="AB108" s="48">
        <f t="shared" si="41"/>
        <v>0</v>
      </c>
      <c r="AC108" s="37">
        <v>0</v>
      </c>
      <c r="AD108" s="48">
        <f t="shared" si="42"/>
        <v>0</v>
      </c>
      <c r="AF108" s="37">
        <v>0</v>
      </c>
      <c r="AG108" s="48">
        <f t="shared" si="40"/>
        <v>0</v>
      </c>
    </row>
    <row r="109" spans="1:33" hidden="1" x14ac:dyDescent="0.2">
      <c r="A109" s="37" t="s">
        <v>527</v>
      </c>
      <c r="B109" s="37" t="s">
        <v>528</v>
      </c>
      <c r="C109" s="37" t="s">
        <v>25</v>
      </c>
      <c r="D109" s="45">
        <v>3.7010944675743298</v>
      </c>
      <c r="E109" s="46">
        <v>0</v>
      </c>
      <c r="F109" s="46">
        <v>0</v>
      </c>
      <c r="G109" s="46">
        <v>0</v>
      </c>
      <c r="H109" s="38">
        <f t="shared" si="34"/>
        <v>3.7010944675743298</v>
      </c>
      <c r="I109" s="47">
        <f t="shared" si="35"/>
        <v>0</v>
      </c>
      <c r="J109" s="47">
        <f t="shared" si="36"/>
        <v>0</v>
      </c>
      <c r="K109" s="47">
        <f t="shared" si="37"/>
        <v>0</v>
      </c>
      <c r="L109" s="47">
        <f t="shared" si="38"/>
        <v>100</v>
      </c>
      <c r="M109" s="37">
        <v>5.3047641072364003E-3</v>
      </c>
      <c r="N109" s="45">
        <v>1.28050465458654E-2</v>
      </c>
      <c r="O109" s="45">
        <v>3.8993488491527298E-2</v>
      </c>
      <c r="P109" s="38">
        <f t="shared" si="43"/>
        <v>3.6439911684297006</v>
      </c>
      <c r="Q109" s="47">
        <f t="shared" si="44"/>
        <v>0.14332960570750045</v>
      </c>
      <c r="R109" s="47">
        <f t="shared" si="45"/>
        <v>0.34597999748592567</v>
      </c>
      <c r="S109" s="47">
        <f t="shared" si="46"/>
        <v>1.0535664202346973</v>
      </c>
      <c r="T109" s="47">
        <f t="shared" si="47"/>
        <v>98.457123976571864</v>
      </c>
      <c r="V109" s="40">
        <f t="shared" si="39"/>
        <v>100</v>
      </c>
      <c r="W109" s="40">
        <f t="shared" si="48"/>
        <v>1.5428760234281234</v>
      </c>
      <c r="Y109" s="37">
        <v>0</v>
      </c>
      <c r="Z109" s="48">
        <f t="shared" si="49"/>
        <v>0</v>
      </c>
      <c r="AA109" s="37">
        <v>0</v>
      </c>
      <c r="AB109" s="48">
        <f t="shared" si="41"/>
        <v>0</v>
      </c>
      <c r="AC109" s="37">
        <v>1.4475437552374199E-2</v>
      </c>
      <c r="AD109" s="48">
        <f t="shared" si="42"/>
        <v>0.39111235012224088</v>
      </c>
      <c r="AF109" s="37">
        <v>0</v>
      </c>
      <c r="AG109" s="48">
        <f t="shared" si="40"/>
        <v>0</v>
      </c>
    </row>
    <row r="110" spans="1:33" hidden="1" x14ac:dyDescent="0.2">
      <c r="A110" s="37" t="s">
        <v>529</v>
      </c>
      <c r="B110" s="37" t="s">
        <v>530</v>
      </c>
      <c r="C110" s="37" t="s">
        <v>27</v>
      </c>
      <c r="D110" s="45">
        <v>1.2257624229900499</v>
      </c>
      <c r="E110" s="46">
        <v>0</v>
      </c>
      <c r="F110" s="46">
        <v>0</v>
      </c>
      <c r="G110" s="46">
        <v>0</v>
      </c>
      <c r="H110" s="38">
        <f t="shared" si="34"/>
        <v>1.2257624229900499</v>
      </c>
      <c r="I110" s="47">
        <f t="shared" si="35"/>
        <v>0</v>
      </c>
      <c r="J110" s="47">
        <f t="shared" si="36"/>
        <v>0</v>
      </c>
      <c r="K110" s="47">
        <f t="shared" si="37"/>
        <v>0</v>
      </c>
      <c r="L110" s="47">
        <f t="shared" si="38"/>
        <v>100</v>
      </c>
      <c r="M110" s="37">
        <v>0</v>
      </c>
      <c r="N110" s="45">
        <v>0</v>
      </c>
      <c r="O110" s="45">
        <v>1.16211791077832E-2</v>
      </c>
      <c r="P110" s="38">
        <f t="shared" si="43"/>
        <v>1.2141412438822667</v>
      </c>
      <c r="Q110" s="47">
        <f t="shared" si="44"/>
        <v>0</v>
      </c>
      <c r="R110" s="47">
        <f t="shared" si="45"/>
        <v>0</v>
      </c>
      <c r="S110" s="47">
        <f t="shared" si="46"/>
        <v>0.94807761192704909</v>
      </c>
      <c r="T110" s="47">
        <f t="shared" si="47"/>
        <v>99.051922388072953</v>
      </c>
      <c r="V110" s="40">
        <f t="shared" si="39"/>
        <v>100</v>
      </c>
      <c r="W110" s="40">
        <f t="shared" si="48"/>
        <v>0.94807761192704909</v>
      </c>
      <c r="Y110" s="37">
        <v>0</v>
      </c>
      <c r="Z110" s="48">
        <f t="shared" si="49"/>
        <v>0</v>
      </c>
      <c r="AA110" s="37">
        <v>0</v>
      </c>
      <c r="AB110" s="48">
        <f t="shared" si="41"/>
        <v>0</v>
      </c>
      <c r="AC110" s="37">
        <v>9.6203887423645905E-3</v>
      </c>
      <c r="AD110" s="48">
        <f t="shared" si="42"/>
        <v>0.78484937716537284</v>
      </c>
      <c r="AF110" s="37">
        <v>0</v>
      </c>
      <c r="AG110" s="48">
        <f t="shared" si="40"/>
        <v>0</v>
      </c>
    </row>
    <row r="111" spans="1:33" hidden="1" x14ac:dyDescent="0.2">
      <c r="A111" s="37" t="s">
        <v>531</v>
      </c>
      <c r="B111" s="37" t="s">
        <v>532</v>
      </c>
      <c r="C111" s="37" t="s">
        <v>26</v>
      </c>
      <c r="D111" s="45">
        <v>10.7562977936878</v>
      </c>
      <c r="E111" s="46">
        <v>0</v>
      </c>
      <c r="F111" s="46">
        <v>0</v>
      </c>
      <c r="G111" s="46">
        <v>0</v>
      </c>
      <c r="H111" s="38">
        <f t="shared" si="34"/>
        <v>10.7562977936878</v>
      </c>
      <c r="I111" s="47">
        <f t="shared" si="35"/>
        <v>0</v>
      </c>
      <c r="J111" s="47">
        <f t="shared" si="36"/>
        <v>0</v>
      </c>
      <c r="K111" s="47">
        <f t="shared" si="37"/>
        <v>0</v>
      </c>
      <c r="L111" s="47">
        <f t="shared" si="38"/>
        <v>100</v>
      </c>
      <c r="M111" s="37">
        <v>0.30019042817417801</v>
      </c>
      <c r="N111" s="45">
        <v>0.21112379133048501</v>
      </c>
      <c r="O111" s="45">
        <v>0.33822700386542198</v>
      </c>
      <c r="P111" s="38">
        <f t="shared" si="43"/>
        <v>9.9067565703177145</v>
      </c>
      <c r="Q111" s="47">
        <f t="shared" si="44"/>
        <v>2.7908341134841121</v>
      </c>
      <c r="R111" s="47">
        <f t="shared" si="45"/>
        <v>1.9627923601592772</v>
      </c>
      <c r="S111" s="47">
        <f t="shared" si="46"/>
        <v>3.1444555585278264</v>
      </c>
      <c r="T111" s="47">
        <f t="shared" si="47"/>
        <v>92.101917967828783</v>
      </c>
      <c r="V111" s="40">
        <f t="shared" si="39"/>
        <v>100</v>
      </c>
      <c r="W111" s="40">
        <f t="shared" si="48"/>
        <v>7.8980820321712155</v>
      </c>
      <c r="Y111" s="37">
        <v>0</v>
      </c>
      <c r="Z111" s="48">
        <f t="shared" si="49"/>
        <v>0</v>
      </c>
      <c r="AA111" s="37">
        <v>0</v>
      </c>
      <c r="AB111" s="48">
        <f t="shared" si="41"/>
        <v>0</v>
      </c>
      <c r="AC111" s="37">
        <v>0.19036058880665799</v>
      </c>
      <c r="AD111" s="48">
        <f t="shared" si="42"/>
        <v>1.769759376858911</v>
      </c>
      <c r="AF111" s="37">
        <v>0</v>
      </c>
      <c r="AG111" s="48">
        <f t="shared" si="40"/>
        <v>0</v>
      </c>
    </row>
    <row r="112" spans="1:33" hidden="1" x14ac:dyDescent="0.2">
      <c r="A112" s="37" t="s">
        <v>533</v>
      </c>
      <c r="B112" s="37" t="s">
        <v>534</v>
      </c>
      <c r="C112" s="37" t="s">
        <v>25</v>
      </c>
      <c r="D112" s="45">
        <v>7.4808223350812204</v>
      </c>
      <c r="E112" s="46">
        <v>9.8803460364561297E-3</v>
      </c>
      <c r="F112" s="46">
        <v>3.3577376785556899E-3</v>
      </c>
      <c r="G112" s="46">
        <v>2.6265693498628801E-2</v>
      </c>
      <c r="H112" s="38">
        <f t="shared" si="34"/>
        <v>7.4413185578675796</v>
      </c>
      <c r="I112" s="47">
        <f t="shared" si="35"/>
        <v>0.1320756675388797</v>
      </c>
      <c r="J112" s="47">
        <f t="shared" si="36"/>
        <v>4.488460664023021E-2</v>
      </c>
      <c r="K112" s="47">
        <f t="shared" si="37"/>
        <v>0.35110703505757873</v>
      </c>
      <c r="L112" s="47">
        <f t="shared" si="38"/>
        <v>99.47193269076331</v>
      </c>
      <c r="M112" s="37">
        <v>0.119509315888852</v>
      </c>
      <c r="N112" s="45">
        <v>6.59222286342072E-2</v>
      </c>
      <c r="O112" s="45">
        <v>1.12769892865066</v>
      </c>
      <c r="P112" s="38">
        <f t="shared" si="43"/>
        <v>6.1676918619075014</v>
      </c>
      <c r="Q112" s="47">
        <f t="shared" si="44"/>
        <v>1.597542496476819</v>
      </c>
      <c r="R112" s="47">
        <f t="shared" si="45"/>
        <v>0.88121633800960286</v>
      </c>
      <c r="S112" s="47">
        <f t="shared" si="46"/>
        <v>15.074531624181613</v>
      </c>
      <c r="T112" s="47">
        <f t="shared" si="47"/>
        <v>82.44670954133197</v>
      </c>
      <c r="V112" s="40">
        <f t="shared" si="39"/>
        <v>100</v>
      </c>
      <c r="W112" s="40">
        <f t="shared" si="48"/>
        <v>17.553290458668034</v>
      </c>
      <c r="Y112" s="37">
        <v>0</v>
      </c>
      <c r="Z112" s="48">
        <f t="shared" si="49"/>
        <v>0</v>
      </c>
      <c r="AA112" s="37">
        <v>0</v>
      </c>
      <c r="AB112" s="48">
        <f t="shared" si="41"/>
        <v>0</v>
      </c>
      <c r="AC112" s="37">
        <v>0.60480493000758495</v>
      </c>
      <c r="AD112" s="48">
        <f t="shared" si="42"/>
        <v>8.0847385877801159</v>
      </c>
      <c r="AF112" s="37">
        <v>0</v>
      </c>
      <c r="AG112" s="48">
        <f t="shared" si="40"/>
        <v>0</v>
      </c>
    </row>
    <row r="113" spans="1:33" hidden="1" x14ac:dyDescent="0.2">
      <c r="A113" s="37" t="s">
        <v>535</v>
      </c>
      <c r="B113" s="37" t="s">
        <v>536</v>
      </c>
      <c r="C113" s="37" t="s">
        <v>25</v>
      </c>
      <c r="D113" s="45">
        <v>0.34829866682011601</v>
      </c>
      <c r="E113" s="46">
        <v>0</v>
      </c>
      <c r="F113" s="46">
        <v>0</v>
      </c>
      <c r="G113" s="46">
        <v>0</v>
      </c>
      <c r="H113" s="38">
        <f t="shared" si="34"/>
        <v>0.34829866682011601</v>
      </c>
      <c r="I113" s="47">
        <f t="shared" si="35"/>
        <v>0</v>
      </c>
      <c r="J113" s="47">
        <f t="shared" si="36"/>
        <v>0</v>
      </c>
      <c r="K113" s="47">
        <f t="shared" si="37"/>
        <v>0</v>
      </c>
      <c r="L113" s="47">
        <f t="shared" si="38"/>
        <v>100</v>
      </c>
      <c r="M113" s="37">
        <v>0</v>
      </c>
      <c r="N113" s="45">
        <v>0</v>
      </c>
      <c r="O113" s="45">
        <v>0</v>
      </c>
      <c r="P113" s="38">
        <f t="shared" si="43"/>
        <v>0.34829866682011601</v>
      </c>
      <c r="Q113" s="47">
        <f t="shared" si="44"/>
        <v>0</v>
      </c>
      <c r="R113" s="47">
        <f t="shared" si="45"/>
        <v>0</v>
      </c>
      <c r="S113" s="47">
        <f t="shared" si="46"/>
        <v>0</v>
      </c>
      <c r="T113" s="47">
        <f t="shared" si="47"/>
        <v>100</v>
      </c>
      <c r="V113" s="40">
        <f t="shared" si="39"/>
        <v>100</v>
      </c>
      <c r="W113" s="40">
        <f t="shared" si="48"/>
        <v>0</v>
      </c>
      <c r="Y113" s="37">
        <v>0</v>
      </c>
      <c r="Z113" s="48">
        <f t="shared" si="49"/>
        <v>0</v>
      </c>
      <c r="AA113" s="37">
        <v>0</v>
      </c>
      <c r="AB113" s="48">
        <f t="shared" si="41"/>
        <v>0</v>
      </c>
      <c r="AC113" s="37">
        <v>0</v>
      </c>
      <c r="AD113" s="48">
        <f t="shared" si="42"/>
        <v>0</v>
      </c>
      <c r="AF113" s="37">
        <v>0</v>
      </c>
      <c r="AG113" s="48">
        <f t="shared" si="40"/>
        <v>0</v>
      </c>
    </row>
    <row r="114" spans="1:33" hidden="1" x14ac:dyDescent="0.2">
      <c r="A114" s="37" t="s">
        <v>537</v>
      </c>
      <c r="B114" s="37" t="s">
        <v>538</v>
      </c>
      <c r="C114" s="37" t="s">
        <v>25</v>
      </c>
      <c r="D114" s="45">
        <v>0.54317190826218498</v>
      </c>
      <c r="E114" s="46">
        <v>0</v>
      </c>
      <c r="F114" s="46">
        <v>0</v>
      </c>
      <c r="G114" s="46">
        <v>0</v>
      </c>
      <c r="H114" s="38">
        <f t="shared" si="34"/>
        <v>0.54317190826218498</v>
      </c>
      <c r="I114" s="47">
        <f t="shared" si="35"/>
        <v>0</v>
      </c>
      <c r="J114" s="47">
        <f t="shared" si="36"/>
        <v>0</v>
      </c>
      <c r="K114" s="47">
        <f t="shared" si="37"/>
        <v>0</v>
      </c>
      <c r="L114" s="47">
        <f t="shared" si="38"/>
        <v>100</v>
      </c>
      <c r="M114" s="37">
        <v>0</v>
      </c>
      <c r="N114" s="45">
        <v>4.68834861365612E-3</v>
      </c>
      <c r="O114" s="45">
        <v>2.0006640957493799E-3</v>
      </c>
      <c r="P114" s="38">
        <f t="shared" si="43"/>
        <v>0.5364828955527795</v>
      </c>
      <c r="Q114" s="47">
        <f t="shared" si="44"/>
        <v>0</v>
      </c>
      <c r="R114" s="47">
        <f t="shared" si="45"/>
        <v>0.86314268877710243</v>
      </c>
      <c r="S114" s="47">
        <f t="shared" si="46"/>
        <v>0.36832981700954875</v>
      </c>
      <c r="T114" s="47">
        <f t="shared" si="47"/>
        <v>98.768527494213359</v>
      </c>
      <c r="V114" s="40">
        <f t="shared" si="39"/>
        <v>100</v>
      </c>
      <c r="W114" s="40">
        <f t="shared" si="48"/>
        <v>1.2314725057866511</v>
      </c>
      <c r="Y114" s="37">
        <v>0</v>
      </c>
      <c r="Z114" s="48">
        <f t="shared" si="49"/>
        <v>0</v>
      </c>
      <c r="AA114" s="37">
        <v>0</v>
      </c>
      <c r="AB114" s="48">
        <f t="shared" si="41"/>
        <v>0</v>
      </c>
      <c r="AC114" s="37">
        <v>0</v>
      </c>
      <c r="AD114" s="48">
        <f t="shared" si="42"/>
        <v>0</v>
      </c>
      <c r="AF114" s="37">
        <v>0</v>
      </c>
      <c r="AG114" s="48">
        <f t="shared" si="40"/>
        <v>0</v>
      </c>
    </row>
    <row r="115" spans="1:33" hidden="1" x14ac:dyDescent="0.2">
      <c r="A115" s="37" t="s">
        <v>539</v>
      </c>
      <c r="B115" s="37" t="s">
        <v>540</v>
      </c>
      <c r="C115" s="37" t="s">
        <v>25</v>
      </c>
      <c r="D115" s="45">
        <v>1.07856942455375</v>
      </c>
      <c r="E115" s="46">
        <v>0</v>
      </c>
      <c r="F115" s="46">
        <v>0</v>
      </c>
      <c r="G115" s="46">
        <v>0</v>
      </c>
      <c r="H115" s="38">
        <f t="shared" si="34"/>
        <v>1.07856942455375</v>
      </c>
      <c r="I115" s="47">
        <f t="shared" si="35"/>
        <v>0</v>
      </c>
      <c r="J115" s="47">
        <f t="shared" si="36"/>
        <v>0</v>
      </c>
      <c r="K115" s="47">
        <f t="shared" si="37"/>
        <v>0</v>
      </c>
      <c r="L115" s="47">
        <f t="shared" si="38"/>
        <v>100</v>
      </c>
      <c r="M115" s="37">
        <v>4.8156555991141999E-2</v>
      </c>
      <c r="N115" s="45">
        <v>1.02539517808848E-2</v>
      </c>
      <c r="O115" s="45">
        <v>1.8993726738383999E-2</v>
      </c>
      <c r="P115" s="38">
        <f t="shared" si="43"/>
        <v>1.0011651900433391</v>
      </c>
      <c r="Q115" s="47">
        <f t="shared" si="44"/>
        <v>4.4648545466664249</v>
      </c>
      <c r="R115" s="47">
        <f t="shared" si="45"/>
        <v>0.95069928253596614</v>
      </c>
      <c r="S115" s="47">
        <f t="shared" si="46"/>
        <v>1.7610110490794331</v>
      </c>
      <c r="T115" s="47">
        <f t="shared" si="47"/>
        <v>92.823435121718163</v>
      </c>
      <c r="V115" s="40">
        <f t="shared" si="39"/>
        <v>100</v>
      </c>
      <c r="W115" s="40">
        <f t="shared" si="48"/>
        <v>7.1765648782818241</v>
      </c>
      <c r="Y115" s="37">
        <v>0</v>
      </c>
      <c r="Z115" s="48">
        <f t="shared" si="49"/>
        <v>0</v>
      </c>
      <c r="AA115" s="37">
        <v>0</v>
      </c>
      <c r="AB115" s="48">
        <f t="shared" si="41"/>
        <v>0</v>
      </c>
      <c r="AC115" s="37">
        <v>1.07750169251918E-2</v>
      </c>
      <c r="AD115" s="48">
        <f t="shared" si="42"/>
        <v>0.99901004792991244</v>
      </c>
      <c r="AF115" s="37">
        <v>0</v>
      </c>
      <c r="AG115" s="48">
        <f t="shared" si="40"/>
        <v>0</v>
      </c>
    </row>
    <row r="116" spans="1:33" hidden="1" x14ac:dyDescent="0.2">
      <c r="A116" s="37" t="s">
        <v>541</v>
      </c>
      <c r="B116" s="37" t="s">
        <v>542</v>
      </c>
      <c r="C116" s="37" t="s">
        <v>25</v>
      </c>
      <c r="D116" s="45">
        <v>1.7090753856443801</v>
      </c>
      <c r="E116" s="46">
        <v>0</v>
      </c>
      <c r="F116" s="46">
        <v>0</v>
      </c>
      <c r="G116" s="46">
        <v>0</v>
      </c>
      <c r="H116" s="38">
        <f t="shared" si="34"/>
        <v>1.7090753856443801</v>
      </c>
      <c r="I116" s="47">
        <f t="shared" si="35"/>
        <v>0</v>
      </c>
      <c r="J116" s="47">
        <f t="shared" si="36"/>
        <v>0</v>
      </c>
      <c r="K116" s="47">
        <f t="shared" si="37"/>
        <v>0</v>
      </c>
      <c r="L116" s="47">
        <f t="shared" si="38"/>
        <v>100</v>
      </c>
      <c r="M116" s="37">
        <v>5.1312101514312598E-2</v>
      </c>
      <c r="N116" s="45">
        <v>3.5720447603378801E-2</v>
      </c>
      <c r="O116" s="45">
        <v>9.9958926354485E-2</v>
      </c>
      <c r="P116" s="38">
        <f t="shared" si="43"/>
        <v>1.5220839101722037</v>
      </c>
      <c r="Q116" s="47">
        <f t="shared" si="44"/>
        <v>3.0023310817835092</v>
      </c>
      <c r="R116" s="47">
        <f t="shared" si="45"/>
        <v>2.0900451731630882</v>
      </c>
      <c r="S116" s="47">
        <f t="shared" si="46"/>
        <v>5.8487137076634603</v>
      </c>
      <c r="T116" s="47">
        <f t="shared" si="47"/>
        <v>89.058910037389936</v>
      </c>
      <c r="V116" s="40">
        <f t="shared" si="39"/>
        <v>100</v>
      </c>
      <c r="W116" s="40">
        <f t="shared" si="48"/>
        <v>10.941089962610057</v>
      </c>
      <c r="Y116" s="37">
        <v>0</v>
      </c>
      <c r="Z116" s="48">
        <f t="shared" si="49"/>
        <v>0</v>
      </c>
      <c r="AA116" s="37">
        <v>0</v>
      </c>
      <c r="AB116" s="48">
        <f t="shared" si="41"/>
        <v>0</v>
      </c>
      <c r="AC116" s="37">
        <v>5.7706636538802099E-2</v>
      </c>
      <c r="AD116" s="48">
        <f t="shared" si="42"/>
        <v>3.3764828060550833</v>
      </c>
      <c r="AF116" s="37">
        <v>0</v>
      </c>
      <c r="AG116" s="48">
        <f t="shared" si="40"/>
        <v>0</v>
      </c>
    </row>
    <row r="117" spans="1:33" hidden="1" x14ac:dyDescent="0.2">
      <c r="A117" s="37" t="s">
        <v>543</v>
      </c>
      <c r="B117" s="37" t="s">
        <v>544</v>
      </c>
      <c r="C117" s="37" t="s">
        <v>25</v>
      </c>
      <c r="D117" s="45">
        <v>1.2739680792717201</v>
      </c>
      <c r="E117" s="46">
        <v>0</v>
      </c>
      <c r="F117" s="46">
        <v>0</v>
      </c>
      <c r="G117" s="46">
        <v>0</v>
      </c>
      <c r="H117" s="38">
        <f t="shared" si="34"/>
        <v>1.2739680792717201</v>
      </c>
      <c r="I117" s="47">
        <f t="shared" si="35"/>
        <v>0</v>
      </c>
      <c r="J117" s="47">
        <f t="shared" si="36"/>
        <v>0</v>
      </c>
      <c r="K117" s="47">
        <f t="shared" si="37"/>
        <v>0</v>
      </c>
      <c r="L117" s="47">
        <f t="shared" si="38"/>
        <v>100</v>
      </c>
      <c r="M117" s="37">
        <v>3.5071769711677902E-3</v>
      </c>
      <c r="N117" s="45">
        <v>1.06054729793686E-4</v>
      </c>
      <c r="O117" s="45">
        <v>8.4763088669751504E-4</v>
      </c>
      <c r="P117" s="38">
        <f t="shared" si="43"/>
        <v>1.2695072166840611</v>
      </c>
      <c r="Q117" s="47">
        <f t="shared" si="44"/>
        <v>0.27529551393255569</v>
      </c>
      <c r="R117" s="47">
        <f t="shared" si="45"/>
        <v>8.3247556606216959E-3</v>
      </c>
      <c r="S117" s="47">
        <f t="shared" si="46"/>
        <v>6.6534703693837752E-2</v>
      </c>
      <c r="T117" s="47">
        <f t="shared" si="47"/>
        <v>99.649845026712981</v>
      </c>
      <c r="V117" s="40">
        <f t="shared" si="39"/>
        <v>100</v>
      </c>
      <c r="W117" s="40">
        <f t="shared" si="48"/>
        <v>0.35015497328701511</v>
      </c>
      <c r="Y117" s="37">
        <v>0</v>
      </c>
      <c r="Z117" s="48">
        <f t="shared" si="49"/>
        <v>0</v>
      </c>
      <c r="AA117" s="37">
        <v>0</v>
      </c>
      <c r="AB117" s="48">
        <f t="shared" si="41"/>
        <v>0</v>
      </c>
      <c r="AC117" s="37">
        <v>8.0465744397370097E-4</v>
      </c>
      <c r="AD117" s="48">
        <f t="shared" si="42"/>
        <v>6.3161507502895481E-2</v>
      </c>
      <c r="AF117" s="37">
        <v>0</v>
      </c>
      <c r="AG117" s="48">
        <f t="shared" si="40"/>
        <v>0</v>
      </c>
    </row>
    <row r="118" spans="1:33" hidden="1" x14ac:dyDescent="0.2">
      <c r="A118" s="37" t="s">
        <v>545</v>
      </c>
      <c r="B118" s="37" t="s">
        <v>546</v>
      </c>
      <c r="C118" s="37" t="s">
        <v>26</v>
      </c>
      <c r="D118" s="45">
        <v>5.7940985894043298</v>
      </c>
      <c r="E118" s="46">
        <v>0</v>
      </c>
      <c r="F118" s="46">
        <v>0</v>
      </c>
      <c r="G118" s="46">
        <v>0</v>
      </c>
      <c r="H118" s="38">
        <f t="shared" si="34"/>
        <v>5.7940985894043298</v>
      </c>
      <c r="I118" s="47">
        <f t="shared" si="35"/>
        <v>0</v>
      </c>
      <c r="J118" s="47">
        <f t="shared" si="36"/>
        <v>0</v>
      </c>
      <c r="K118" s="47">
        <f t="shared" si="37"/>
        <v>0</v>
      </c>
      <c r="L118" s="47">
        <f t="shared" si="38"/>
        <v>100</v>
      </c>
      <c r="M118" s="37">
        <v>1.04034796445106E-2</v>
      </c>
      <c r="N118" s="45">
        <v>2.40080259949318E-3</v>
      </c>
      <c r="O118" s="45">
        <v>8.6677513017675997E-2</v>
      </c>
      <c r="P118" s="38">
        <f t="shared" si="43"/>
        <v>5.6946167941426502</v>
      </c>
      <c r="Q118" s="47">
        <f t="shared" si="44"/>
        <v>0.17955303113991616</v>
      </c>
      <c r="R118" s="47">
        <f t="shared" si="45"/>
        <v>4.1435308054362914E-2</v>
      </c>
      <c r="S118" s="47">
        <f t="shared" si="46"/>
        <v>1.4959619978883893</v>
      </c>
      <c r="T118" s="47">
        <f t="shared" si="47"/>
        <v>98.283049662917335</v>
      </c>
      <c r="V118" s="40">
        <f t="shared" si="39"/>
        <v>100</v>
      </c>
      <c r="W118" s="40">
        <f t="shared" si="48"/>
        <v>1.7169503370826684</v>
      </c>
      <c r="Y118" s="37">
        <v>0</v>
      </c>
      <c r="Z118" s="48">
        <f t="shared" si="49"/>
        <v>0</v>
      </c>
      <c r="AA118" s="37">
        <v>0</v>
      </c>
      <c r="AB118" s="48">
        <f t="shared" si="41"/>
        <v>0</v>
      </c>
      <c r="AC118" s="37">
        <v>4.7720519755778797E-2</v>
      </c>
      <c r="AD118" s="48">
        <f t="shared" si="42"/>
        <v>0.82360558798646144</v>
      </c>
      <c r="AF118" s="37">
        <v>0</v>
      </c>
      <c r="AG118" s="48">
        <f t="shared" si="40"/>
        <v>0</v>
      </c>
    </row>
    <row r="119" spans="1:33" hidden="1" x14ac:dyDescent="0.2">
      <c r="A119" s="37" t="s">
        <v>547</v>
      </c>
      <c r="B119" s="37" t="s">
        <v>548</v>
      </c>
      <c r="C119" s="37" t="s">
        <v>25</v>
      </c>
      <c r="D119" s="45">
        <v>1.66064164448459</v>
      </c>
      <c r="E119" s="46">
        <v>0</v>
      </c>
      <c r="F119" s="46">
        <v>0</v>
      </c>
      <c r="G119" s="46">
        <v>0</v>
      </c>
      <c r="H119" s="38">
        <f t="shared" si="34"/>
        <v>1.66064164448459</v>
      </c>
      <c r="I119" s="47">
        <f t="shared" si="35"/>
        <v>0</v>
      </c>
      <c r="J119" s="47">
        <f t="shared" si="36"/>
        <v>0</v>
      </c>
      <c r="K119" s="47">
        <f t="shared" si="37"/>
        <v>0</v>
      </c>
      <c r="L119" s="47">
        <f t="shared" si="38"/>
        <v>100</v>
      </c>
      <c r="M119" s="37">
        <v>0</v>
      </c>
      <c r="N119" s="45">
        <v>0</v>
      </c>
      <c r="O119" s="45">
        <v>0</v>
      </c>
      <c r="P119" s="38">
        <f t="shared" si="43"/>
        <v>1.66064164448459</v>
      </c>
      <c r="Q119" s="47">
        <f t="shared" si="44"/>
        <v>0</v>
      </c>
      <c r="R119" s="47">
        <f t="shared" si="45"/>
        <v>0</v>
      </c>
      <c r="S119" s="47">
        <f t="shared" si="46"/>
        <v>0</v>
      </c>
      <c r="T119" s="47">
        <f t="shared" si="47"/>
        <v>100</v>
      </c>
      <c r="V119" s="40">
        <f t="shared" si="39"/>
        <v>100</v>
      </c>
      <c r="W119" s="40">
        <f t="shared" si="48"/>
        <v>0</v>
      </c>
      <c r="Y119" s="37">
        <v>0</v>
      </c>
      <c r="Z119" s="48">
        <f t="shared" si="49"/>
        <v>0</v>
      </c>
      <c r="AA119" s="37">
        <v>0</v>
      </c>
      <c r="AB119" s="48">
        <f t="shared" si="41"/>
        <v>0</v>
      </c>
      <c r="AC119" s="37">
        <v>0</v>
      </c>
      <c r="AD119" s="48">
        <f t="shared" si="42"/>
        <v>0</v>
      </c>
      <c r="AF119" s="37">
        <v>0</v>
      </c>
      <c r="AG119" s="48">
        <f t="shared" si="40"/>
        <v>0</v>
      </c>
    </row>
    <row r="120" spans="1:33" hidden="1" x14ac:dyDescent="0.2">
      <c r="A120" s="37" t="s">
        <v>549</v>
      </c>
      <c r="B120" s="37" t="s">
        <v>550</v>
      </c>
      <c r="C120" s="37" t="s">
        <v>25</v>
      </c>
      <c r="D120" s="45">
        <v>3.1176079317638599</v>
      </c>
      <c r="E120" s="46">
        <v>0</v>
      </c>
      <c r="F120" s="46">
        <v>0</v>
      </c>
      <c r="G120" s="46">
        <v>0</v>
      </c>
      <c r="H120" s="38">
        <f t="shared" si="34"/>
        <v>3.1176079317638599</v>
      </c>
      <c r="I120" s="47">
        <f t="shared" si="35"/>
        <v>0</v>
      </c>
      <c r="J120" s="47">
        <f t="shared" si="36"/>
        <v>0</v>
      </c>
      <c r="K120" s="47">
        <f t="shared" si="37"/>
        <v>0</v>
      </c>
      <c r="L120" s="47">
        <f t="shared" si="38"/>
        <v>100</v>
      </c>
      <c r="M120" s="37">
        <v>4.5757058147864803E-4</v>
      </c>
      <c r="N120" s="45">
        <v>4.3676390172913597E-5</v>
      </c>
      <c r="O120" s="45">
        <v>9.1989228272878906E-2</v>
      </c>
      <c r="P120" s="38">
        <f t="shared" si="43"/>
        <v>3.0251174565193293</v>
      </c>
      <c r="Q120" s="47">
        <f t="shared" si="44"/>
        <v>1.467697643493506E-2</v>
      </c>
      <c r="R120" s="47">
        <f t="shared" si="45"/>
        <v>1.4009583991596614E-3</v>
      </c>
      <c r="S120" s="47">
        <f t="shared" si="46"/>
        <v>2.9506349190237606</v>
      </c>
      <c r="T120" s="47">
        <f t="shared" si="47"/>
        <v>97.033287146142143</v>
      </c>
      <c r="V120" s="40">
        <f t="shared" si="39"/>
        <v>100</v>
      </c>
      <c r="W120" s="40">
        <f t="shared" si="48"/>
        <v>2.9667128538578553</v>
      </c>
      <c r="Y120" s="37">
        <v>0</v>
      </c>
      <c r="Z120" s="48">
        <f t="shared" si="49"/>
        <v>0</v>
      </c>
      <c r="AA120" s="37">
        <v>0</v>
      </c>
      <c r="AB120" s="48">
        <f t="shared" si="41"/>
        <v>0</v>
      </c>
      <c r="AC120" s="37">
        <v>3.8973110530395899E-2</v>
      </c>
      <c r="AD120" s="48">
        <f t="shared" si="42"/>
        <v>1.2500965927535972</v>
      </c>
      <c r="AF120" s="37">
        <v>0</v>
      </c>
      <c r="AG120" s="48">
        <f t="shared" si="40"/>
        <v>0</v>
      </c>
    </row>
    <row r="121" spans="1:33" hidden="1" x14ac:dyDescent="0.2">
      <c r="A121" s="37" t="s">
        <v>551</v>
      </c>
      <c r="B121" s="37" t="s">
        <v>552</v>
      </c>
      <c r="C121" s="37" t="s">
        <v>25</v>
      </c>
      <c r="D121" s="45">
        <v>2.0782714729265299</v>
      </c>
      <c r="E121" s="46">
        <v>0</v>
      </c>
      <c r="F121" s="46">
        <v>0</v>
      </c>
      <c r="G121" s="46">
        <v>0</v>
      </c>
      <c r="H121" s="38">
        <f t="shared" si="34"/>
        <v>2.0782714729265299</v>
      </c>
      <c r="I121" s="47">
        <f t="shared" si="35"/>
        <v>0</v>
      </c>
      <c r="J121" s="47">
        <f t="shared" si="36"/>
        <v>0</v>
      </c>
      <c r="K121" s="47">
        <f t="shared" si="37"/>
        <v>0</v>
      </c>
      <c r="L121" s="47">
        <f t="shared" si="38"/>
        <v>100</v>
      </c>
      <c r="M121" s="37">
        <v>0</v>
      </c>
      <c r="N121" s="45">
        <v>1.08039693143742E-2</v>
      </c>
      <c r="O121" s="45">
        <v>9.7504864010492298E-2</v>
      </c>
      <c r="P121" s="38">
        <f t="shared" si="43"/>
        <v>1.9699626396016634</v>
      </c>
      <c r="Q121" s="47">
        <f t="shared" si="44"/>
        <v>0</v>
      </c>
      <c r="R121" s="47">
        <f t="shared" si="45"/>
        <v>0.51985361176904032</v>
      </c>
      <c r="S121" s="47">
        <f t="shared" si="46"/>
        <v>4.6916326996102331</v>
      </c>
      <c r="T121" s="47">
        <f t="shared" si="47"/>
        <v>94.788513688620725</v>
      </c>
      <c r="V121" s="40">
        <f t="shared" si="39"/>
        <v>100</v>
      </c>
      <c r="W121" s="40">
        <f t="shared" si="48"/>
        <v>5.2114863113792733</v>
      </c>
      <c r="Y121" s="37">
        <v>0</v>
      </c>
      <c r="Z121" s="48">
        <f t="shared" si="49"/>
        <v>0</v>
      </c>
      <c r="AA121" s="37">
        <v>0</v>
      </c>
      <c r="AB121" s="48">
        <f t="shared" si="41"/>
        <v>0</v>
      </c>
      <c r="AC121" s="37">
        <v>1.3204851128888501E-2</v>
      </c>
      <c r="AD121" s="48">
        <f t="shared" si="42"/>
        <v>0.63537662432011421</v>
      </c>
      <c r="AF121" s="37">
        <v>0</v>
      </c>
      <c r="AG121" s="48">
        <f t="shared" si="40"/>
        <v>0</v>
      </c>
    </row>
    <row r="122" spans="1:33" hidden="1" x14ac:dyDescent="0.2">
      <c r="A122" s="37" t="s">
        <v>553</v>
      </c>
      <c r="B122" s="37" t="s">
        <v>554</v>
      </c>
      <c r="C122" s="37" t="s">
        <v>25</v>
      </c>
      <c r="D122" s="45">
        <v>12.9593354118956</v>
      </c>
      <c r="E122" s="46">
        <v>0</v>
      </c>
      <c r="F122" s="46">
        <v>0</v>
      </c>
      <c r="G122" s="46">
        <v>0</v>
      </c>
      <c r="H122" s="38">
        <f t="shared" si="34"/>
        <v>12.9593354118956</v>
      </c>
      <c r="I122" s="47">
        <f t="shared" si="35"/>
        <v>0</v>
      </c>
      <c r="J122" s="47">
        <f t="shared" si="36"/>
        <v>0</v>
      </c>
      <c r="K122" s="47">
        <f t="shared" si="37"/>
        <v>0</v>
      </c>
      <c r="L122" s="47">
        <f t="shared" si="38"/>
        <v>100</v>
      </c>
      <c r="M122" s="37">
        <v>0</v>
      </c>
      <c r="N122" s="45">
        <v>8.6388569837727105E-4</v>
      </c>
      <c r="O122" s="45">
        <v>0.19876313824039199</v>
      </c>
      <c r="P122" s="38">
        <f t="shared" si="43"/>
        <v>12.759708387956831</v>
      </c>
      <c r="Q122" s="47">
        <f t="shared" si="44"/>
        <v>0</v>
      </c>
      <c r="R122" s="47">
        <f t="shared" si="45"/>
        <v>6.6661265483127724E-3</v>
      </c>
      <c r="S122" s="47">
        <f t="shared" si="46"/>
        <v>1.5337448404795808</v>
      </c>
      <c r="T122" s="47">
        <f t="shared" si="47"/>
        <v>98.459589032972104</v>
      </c>
      <c r="V122" s="40">
        <f t="shared" si="39"/>
        <v>100</v>
      </c>
      <c r="W122" s="40">
        <f t="shared" si="48"/>
        <v>1.5404109670278936</v>
      </c>
      <c r="Y122" s="37">
        <v>0</v>
      </c>
      <c r="Z122" s="48">
        <f t="shared" si="49"/>
        <v>0</v>
      </c>
      <c r="AA122" s="37">
        <v>0</v>
      </c>
      <c r="AB122" s="48">
        <f t="shared" si="41"/>
        <v>0</v>
      </c>
      <c r="AC122" s="37">
        <v>9.0089342886561605E-2</v>
      </c>
      <c r="AD122" s="48">
        <f t="shared" si="42"/>
        <v>0.69516946682209513</v>
      </c>
      <c r="AF122" s="37">
        <v>0</v>
      </c>
      <c r="AG122" s="48">
        <f t="shared" si="40"/>
        <v>0</v>
      </c>
    </row>
    <row r="123" spans="1:33" hidden="1" x14ac:dyDescent="0.2">
      <c r="A123" s="37" t="s">
        <v>555</v>
      </c>
      <c r="B123" s="37" t="s">
        <v>556</v>
      </c>
      <c r="C123" s="37" t="s">
        <v>25</v>
      </c>
      <c r="D123" s="45">
        <v>0.51729068587778604</v>
      </c>
      <c r="E123" s="46">
        <v>0</v>
      </c>
      <c r="F123" s="46">
        <v>0</v>
      </c>
      <c r="G123" s="46">
        <v>0</v>
      </c>
      <c r="H123" s="38">
        <f t="shared" si="34"/>
        <v>0.51729068587778604</v>
      </c>
      <c r="I123" s="47">
        <f t="shared" si="35"/>
        <v>0</v>
      </c>
      <c r="J123" s="47">
        <f t="shared" si="36"/>
        <v>0</v>
      </c>
      <c r="K123" s="47">
        <f t="shared" si="37"/>
        <v>0</v>
      </c>
      <c r="L123" s="47">
        <f t="shared" si="38"/>
        <v>100</v>
      </c>
      <c r="M123" s="37">
        <v>0</v>
      </c>
      <c r="N123" s="45">
        <v>0</v>
      </c>
      <c r="O123" s="45">
        <v>0</v>
      </c>
      <c r="P123" s="38">
        <f t="shared" si="43"/>
        <v>0.51729068587778604</v>
      </c>
      <c r="Q123" s="47">
        <f t="shared" si="44"/>
        <v>0</v>
      </c>
      <c r="R123" s="47">
        <f t="shared" si="45"/>
        <v>0</v>
      </c>
      <c r="S123" s="47">
        <f t="shared" si="46"/>
        <v>0</v>
      </c>
      <c r="T123" s="47">
        <f t="shared" si="47"/>
        <v>100</v>
      </c>
      <c r="V123" s="40">
        <f t="shared" si="39"/>
        <v>100</v>
      </c>
      <c r="W123" s="40">
        <f t="shared" si="48"/>
        <v>0</v>
      </c>
      <c r="Y123" s="37">
        <v>0</v>
      </c>
      <c r="Z123" s="48">
        <f t="shared" si="49"/>
        <v>0</v>
      </c>
      <c r="AA123" s="37">
        <v>0</v>
      </c>
      <c r="AB123" s="48">
        <f t="shared" si="41"/>
        <v>0</v>
      </c>
      <c r="AC123" s="37">
        <v>0</v>
      </c>
      <c r="AD123" s="48">
        <f t="shared" si="42"/>
        <v>0</v>
      </c>
      <c r="AF123" s="37">
        <v>0</v>
      </c>
      <c r="AG123" s="48">
        <f t="shared" si="40"/>
        <v>0</v>
      </c>
    </row>
    <row r="124" spans="1:33" hidden="1" x14ac:dyDescent="0.2">
      <c r="A124" s="37" t="s">
        <v>557</v>
      </c>
      <c r="B124" s="37" t="s">
        <v>558</v>
      </c>
      <c r="C124" s="37" t="s">
        <v>25</v>
      </c>
      <c r="D124" s="45">
        <v>2.23527785790963</v>
      </c>
      <c r="E124" s="46">
        <v>0</v>
      </c>
      <c r="F124" s="46">
        <v>0</v>
      </c>
      <c r="G124" s="46">
        <v>0</v>
      </c>
      <c r="H124" s="38">
        <f t="shared" si="34"/>
        <v>2.23527785790963</v>
      </c>
      <c r="I124" s="47">
        <f t="shared" si="35"/>
        <v>0</v>
      </c>
      <c r="J124" s="47">
        <f t="shared" si="36"/>
        <v>0</v>
      </c>
      <c r="K124" s="47">
        <f t="shared" si="37"/>
        <v>0</v>
      </c>
      <c r="L124" s="47">
        <f t="shared" si="38"/>
        <v>100</v>
      </c>
      <c r="M124" s="37">
        <v>1.43499445599733E-2</v>
      </c>
      <c r="N124" s="45">
        <v>1.9172944367628401E-2</v>
      </c>
      <c r="O124" s="45">
        <v>3.4431209185833603E-2</v>
      </c>
      <c r="P124" s="38">
        <f t="shared" si="43"/>
        <v>2.1673237597961945</v>
      </c>
      <c r="Q124" s="47">
        <f t="shared" si="44"/>
        <v>0.64197587379105392</v>
      </c>
      <c r="R124" s="47">
        <f t="shared" si="45"/>
        <v>0.85774322417162074</v>
      </c>
      <c r="S124" s="47">
        <f t="shared" si="46"/>
        <v>1.5403547735238927</v>
      </c>
      <c r="T124" s="47">
        <f t="shared" si="47"/>
        <v>96.95992612851343</v>
      </c>
      <c r="V124" s="40">
        <f t="shared" si="39"/>
        <v>100</v>
      </c>
      <c r="W124" s="40">
        <f t="shared" si="48"/>
        <v>3.0400738714865674</v>
      </c>
      <c r="Y124" s="37">
        <v>0</v>
      </c>
      <c r="Z124" s="48">
        <f t="shared" si="49"/>
        <v>0</v>
      </c>
      <c r="AA124" s="37">
        <v>0</v>
      </c>
      <c r="AB124" s="48">
        <f t="shared" si="41"/>
        <v>0</v>
      </c>
      <c r="AC124" s="37">
        <v>1.50561870670229E-2</v>
      </c>
      <c r="AD124" s="48">
        <f t="shared" si="42"/>
        <v>0.67357116314403209</v>
      </c>
      <c r="AF124" s="37">
        <v>0</v>
      </c>
      <c r="AG124" s="48">
        <f t="shared" si="40"/>
        <v>0</v>
      </c>
    </row>
    <row r="125" spans="1:33" hidden="1" x14ac:dyDescent="0.2">
      <c r="A125" s="37" t="s">
        <v>559</v>
      </c>
      <c r="B125" s="37" t="s">
        <v>560</v>
      </c>
      <c r="C125" s="37" t="s">
        <v>25</v>
      </c>
      <c r="D125" s="45">
        <v>47.786443383935399</v>
      </c>
      <c r="E125" s="46">
        <v>20.265995951512</v>
      </c>
      <c r="F125" s="46">
        <v>4.22370814567289</v>
      </c>
      <c r="G125" s="46">
        <v>4.4039468817945702</v>
      </c>
      <c r="H125" s="38">
        <f t="shared" si="34"/>
        <v>18.892792404955937</v>
      </c>
      <c r="I125" s="47">
        <f t="shared" si="35"/>
        <v>42.409508882439489</v>
      </c>
      <c r="J125" s="47">
        <f t="shared" si="36"/>
        <v>8.8387162688336716</v>
      </c>
      <c r="K125" s="47">
        <f t="shared" si="37"/>
        <v>9.2158917256333552</v>
      </c>
      <c r="L125" s="47">
        <f t="shared" si="38"/>
        <v>39.535883123093477</v>
      </c>
      <c r="M125" s="37">
        <v>12.578263165578299</v>
      </c>
      <c r="N125" s="45">
        <v>6.3792039643444696</v>
      </c>
      <c r="O125" s="45">
        <v>6.9521166427034897</v>
      </c>
      <c r="P125" s="38">
        <f t="shared" si="43"/>
        <v>21.87685961130914</v>
      </c>
      <c r="Q125" s="47">
        <f t="shared" si="44"/>
        <v>26.321823251250365</v>
      </c>
      <c r="R125" s="47">
        <f t="shared" si="45"/>
        <v>13.349401028009961</v>
      </c>
      <c r="S125" s="47">
        <f t="shared" si="46"/>
        <v>14.548303138711127</v>
      </c>
      <c r="T125" s="47">
        <f t="shared" si="47"/>
        <v>45.780472582028544</v>
      </c>
      <c r="V125" s="40">
        <f t="shared" si="39"/>
        <v>100</v>
      </c>
      <c r="W125" s="40">
        <f t="shared" si="48"/>
        <v>54.219527417971456</v>
      </c>
      <c r="Y125" s="37">
        <v>1.88670596595894</v>
      </c>
      <c r="Z125" s="48">
        <f t="shared" si="49"/>
        <v>3.9482033655453068</v>
      </c>
      <c r="AA125" s="37">
        <v>0.11899999999999999</v>
      </c>
      <c r="AB125" s="48">
        <f t="shared" si="41"/>
        <v>0.24902460106500582</v>
      </c>
      <c r="AC125" s="37">
        <v>6.4760784065519701</v>
      </c>
      <c r="AD125" s="48">
        <f t="shared" si="42"/>
        <v>13.552124719809269</v>
      </c>
      <c r="AF125" s="37">
        <v>7.9034173877544101</v>
      </c>
      <c r="AG125" s="48">
        <f t="shared" si="40"/>
        <v>16.539036655762793</v>
      </c>
    </row>
    <row r="126" spans="1:33" hidden="1" x14ac:dyDescent="0.2">
      <c r="A126" s="37" t="s">
        <v>561</v>
      </c>
      <c r="B126" s="37" t="s">
        <v>562</v>
      </c>
      <c r="C126" s="37" t="s">
        <v>25</v>
      </c>
      <c r="D126" s="45">
        <v>14.277359627821999</v>
      </c>
      <c r="E126" s="46">
        <v>1.17512254620269</v>
      </c>
      <c r="F126" s="46">
        <v>0.59646550044994195</v>
      </c>
      <c r="G126" s="46">
        <v>4.3712077702876302</v>
      </c>
      <c r="H126" s="38">
        <f t="shared" si="34"/>
        <v>8.1345638108817369</v>
      </c>
      <c r="I126" s="47">
        <f t="shared" si="35"/>
        <v>8.2306713344444482</v>
      </c>
      <c r="J126" s="47">
        <f t="shared" si="36"/>
        <v>4.1777017319618528</v>
      </c>
      <c r="K126" s="47">
        <f t="shared" si="37"/>
        <v>30.616359636760475</v>
      </c>
      <c r="L126" s="47">
        <f t="shared" si="38"/>
        <v>56.975267296833223</v>
      </c>
      <c r="M126" s="37">
        <v>1.1015986326653899</v>
      </c>
      <c r="N126" s="45">
        <v>0.24343719630566599</v>
      </c>
      <c r="O126" s="45">
        <v>1.03025235257027</v>
      </c>
      <c r="P126" s="38">
        <f t="shared" si="43"/>
        <v>11.902071446280672</v>
      </c>
      <c r="Q126" s="47">
        <f t="shared" si="44"/>
        <v>7.7157027726522154</v>
      </c>
      <c r="R126" s="47">
        <f t="shared" si="45"/>
        <v>1.7050575362077796</v>
      </c>
      <c r="S126" s="47">
        <f t="shared" si="46"/>
        <v>7.2159865649292625</v>
      </c>
      <c r="T126" s="47">
        <f t="shared" si="47"/>
        <v>83.363253126210736</v>
      </c>
      <c r="V126" s="40">
        <f t="shared" si="39"/>
        <v>100</v>
      </c>
      <c r="W126" s="40">
        <f t="shared" si="48"/>
        <v>16.636746873789257</v>
      </c>
      <c r="Y126" s="37">
        <v>8.8850603911045503E-2</v>
      </c>
      <c r="Z126" s="48">
        <f t="shared" si="49"/>
        <v>0.62231817525912947</v>
      </c>
      <c r="AA126" s="37">
        <v>0</v>
      </c>
      <c r="AB126" s="48">
        <f t="shared" si="41"/>
        <v>0</v>
      </c>
      <c r="AC126" s="37">
        <v>0.96196933283335995</v>
      </c>
      <c r="AD126" s="48">
        <f t="shared" si="42"/>
        <v>6.737725727373217</v>
      </c>
      <c r="AF126" s="37">
        <v>0</v>
      </c>
      <c r="AG126" s="48">
        <f t="shared" si="40"/>
        <v>0</v>
      </c>
    </row>
    <row r="127" spans="1:33" hidden="1" x14ac:dyDescent="0.2">
      <c r="A127" s="37" t="s">
        <v>563</v>
      </c>
      <c r="B127" s="37" t="s">
        <v>564</v>
      </c>
      <c r="C127" s="37" t="s">
        <v>33</v>
      </c>
      <c r="D127" s="45">
        <v>0.42494356884574502</v>
      </c>
      <c r="E127" s="46">
        <v>5.6785698922153099E-2</v>
      </c>
      <c r="F127" s="46">
        <v>0.141589965084369</v>
      </c>
      <c r="G127" s="46">
        <v>0.124908071774905</v>
      </c>
      <c r="H127" s="38">
        <f t="shared" si="34"/>
        <v>0.1016598330643179</v>
      </c>
      <c r="I127" s="47">
        <f t="shared" si="35"/>
        <v>13.363115266433498</v>
      </c>
      <c r="J127" s="47">
        <f t="shared" si="36"/>
        <v>33.319710066200884</v>
      </c>
      <c r="K127" s="47">
        <f t="shared" si="37"/>
        <v>29.394037451652022</v>
      </c>
      <c r="L127" s="47">
        <f t="shared" si="38"/>
        <v>23.923137215713584</v>
      </c>
      <c r="M127" s="37">
        <v>0</v>
      </c>
      <c r="N127" s="45">
        <v>0</v>
      </c>
      <c r="O127" s="45">
        <v>0</v>
      </c>
      <c r="P127" s="38">
        <f t="shared" si="43"/>
        <v>0.42494356884574502</v>
      </c>
      <c r="Q127" s="47">
        <f t="shared" si="44"/>
        <v>0</v>
      </c>
      <c r="R127" s="47">
        <f t="shared" si="45"/>
        <v>0</v>
      </c>
      <c r="S127" s="47">
        <f t="shared" si="46"/>
        <v>0</v>
      </c>
      <c r="T127" s="47">
        <f t="shared" si="47"/>
        <v>100</v>
      </c>
      <c r="V127" s="40">
        <f t="shared" si="39"/>
        <v>99.999999999999986</v>
      </c>
      <c r="W127" s="40">
        <f t="shared" si="48"/>
        <v>0</v>
      </c>
      <c r="Y127" s="37">
        <v>9.4671912749766399E-2</v>
      </c>
      <c r="Z127" s="48">
        <f t="shared" si="49"/>
        <v>22.278702324386138</v>
      </c>
      <c r="AA127" s="37">
        <v>1E-3</v>
      </c>
      <c r="AB127" s="48">
        <f t="shared" si="41"/>
        <v>0.23532536395744372</v>
      </c>
      <c r="AC127" s="37">
        <v>0</v>
      </c>
      <c r="AD127" s="48">
        <f t="shared" si="42"/>
        <v>0</v>
      </c>
      <c r="AF127" s="37">
        <v>0</v>
      </c>
      <c r="AG127" s="48">
        <f t="shared" si="40"/>
        <v>0</v>
      </c>
    </row>
    <row r="128" spans="1:33" hidden="1" x14ac:dyDescent="0.2">
      <c r="A128" s="37" t="s">
        <v>565</v>
      </c>
      <c r="B128" s="37" t="s">
        <v>566</v>
      </c>
      <c r="C128" s="37" t="s">
        <v>25</v>
      </c>
      <c r="D128" s="45">
        <v>0.82559129522968799</v>
      </c>
      <c r="E128" s="46">
        <v>0</v>
      </c>
      <c r="F128" s="46">
        <v>0</v>
      </c>
      <c r="G128" s="46">
        <v>3.4161844242829799E-3</v>
      </c>
      <c r="H128" s="38">
        <f t="shared" si="34"/>
        <v>0.82217511080540506</v>
      </c>
      <c r="I128" s="47">
        <f t="shared" si="35"/>
        <v>0</v>
      </c>
      <c r="J128" s="47">
        <f t="shared" si="36"/>
        <v>0</v>
      </c>
      <c r="K128" s="47">
        <f t="shared" si="37"/>
        <v>0.41378639092028729</v>
      </c>
      <c r="L128" s="47">
        <f t="shared" si="38"/>
        <v>99.586213609079721</v>
      </c>
      <c r="M128" s="37">
        <v>1.5083029299166799E-3</v>
      </c>
      <c r="N128" s="45">
        <v>0</v>
      </c>
      <c r="O128" s="45">
        <v>0</v>
      </c>
      <c r="P128" s="38">
        <f t="shared" si="43"/>
        <v>0.82408299229977133</v>
      </c>
      <c r="Q128" s="47">
        <f t="shared" si="44"/>
        <v>0.1826936570954342</v>
      </c>
      <c r="R128" s="47">
        <f t="shared" si="45"/>
        <v>0</v>
      </c>
      <c r="S128" s="47">
        <f t="shared" si="46"/>
        <v>0</v>
      </c>
      <c r="T128" s="47">
        <f t="shared" si="47"/>
        <v>99.817306342904573</v>
      </c>
      <c r="V128" s="40">
        <f t="shared" si="39"/>
        <v>100.00000000000001</v>
      </c>
      <c r="W128" s="40">
        <f t="shared" si="48"/>
        <v>0.1826936570954342</v>
      </c>
      <c r="Y128" s="37">
        <v>0</v>
      </c>
      <c r="Z128" s="48">
        <f t="shared" si="49"/>
        <v>0</v>
      </c>
      <c r="AA128" s="37">
        <v>0</v>
      </c>
      <c r="AB128" s="48">
        <f t="shared" si="41"/>
        <v>0</v>
      </c>
      <c r="AC128" s="37">
        <v>0</v>
      </c>
      <c r="AD128" s="48">
        <f t="shared" si="42"/>
        <v>0</v>
      </c>
      <c r="AF128" s="37">
        <v>0</v>
      </c>
      <c r="AG128" s="48">
        <f t="shared" si="40"/>
        <v>0</v>
      </c>
    </row>
    <row r="129" spans="1:33" hidden="1" x14ac:dyDescent="0.2">
      <c r="A129" s="37" t="s">
        <v>567</v>
      </c>
      <c r="B129" s="37" t="s">
        <v>568</v>
      </c>
      <c r="C129" s="37" t="s">
        <v>25</v>
      </c>
      <c r="D129" s="45">
        <v>0.32778954910868702</v>
      </c>
      <c r="E129" s="46">
        <v>0</v>
      </c>
      <c r="F129" s="46">
        <v>0</v>
      </c>
      <c r="G129" s="46">
        <v>0</v>
      </c>
      <c r="H129" s="38">
        <f t="shared" si="34"/>
        <v>0.32778954910868702</v>
      </c>
      <c r="I129" s="47">
        <f t="shared" si="35"/>
        <v>0</v>
      </c>
      <c r="J129" s="47">
        <f t="shared" si="36"/>
        <v>0</v>
      </c>
      <c r="K129" s="47">
        <f t="shared" si="37"/>
        <v>0</v>
      </c>
      <c r="L129" s="47">
        <f t="shared" si="38"/>
        <v>100</v>
      </c>
      <c r="M129" s="37">
        <v>0</v>
      </c>
      <c r="N129" s="45">
        <v>0</v>
      </c>
      <c r="O129" s="45">
        <v>0</v>
      </c>
      <c r="P129" s="38">
        <f t="shared" ref="P129:P141" si="50">D129-SUM(M129,N129,O129)</f>
        <v>0.32778954910868702</v>
      </c>
      <c r="Q129" s="47">
        <f t="shared" ref="Q129:Q141" si="51">M129/D129*100</f>
        <v>0</v>
      </c>
      <c r="R129" s="47">
        <f t="shared" ref="R129:R141" si="52">N129/D129*100</f>
        <v>0</v>
      </c>
      <c r="S129" s="47">
        <f t="shared" ref="S129:S141" si="53">O129/D129*100</f>
        <v>0</v>
      </c>
      <c r="T129" s="47">
        <f t="shared" ref="T129:T141" si="54">P129/D129*100</f>
        <v>100</v>
      </c>
      <c r="V129" s="40">
        <f t="shared" si="39"/>
        <v>100</v>
      </c>
      <c r="W129" s="40">
        <f t="shared" ref="W129:W141" si="55">SUM(Q129:R129,S129)</f>
        <v>0</v>
      </c>
      <c r="Y129" s="37">
        <v>0</v>
      </c>
      <c r="Z129" s="48">
        <f t="shared" ref="Z129:Z141" si="56">Y129/D129*100</f>
        <v>0</v>
      </c>
      <c r="AA129" s="37">
        <v>0</v>
      </c>
      <c r="AB129" s="48">
        <f t="shared" si="41"/>
        <v>0</v>
      </c>
      <c r="AC129" s="37">
        <v>0</v>
      </c>
      <c r="AD129" s="48">
        <f t="shared" si="42"/>
        <v>0</v>
      </c>
      <c r="AF129" s="37">
        <v>0</v>
      </c>
      <c r="AG129" s="48">
        <f t="shared" si="40"/>
        <v>0</v>
      </c>
    </row>
    <row r="130" spans="1:33" hidden="1" x14ac:dyDescent="0.2">
      <c r="A130" s="37" t="s">
        <v>569</v>
      </c>
      <c r="B130" s="37" t="s">
        <v>570</v>
      </c>
      <c r="C130" s="37" t="s">
        <v>25</v>
      </c>
      <c r="D130" s="45">
        <v>0.584829275577745</v>
      </c>
      <c r="E130" s="46">
        <v>0</v>
      </c>
      <c r="F130" s="46">
        <v>0</v>
      </c>
      <c r="G130" s="46">
        <v>0</v>
      </c>
      <c r="H130" s="38">
        <f t="shared" ref="H130:H141" si="57">D130-E130-F130-G130</f>
        <v>0.584829275577745</v>
      </c>
      <c r="I130" s="47">
        <f t="shared" ref="I130:I141" si="58">E130/D130*100</f>
        <v>0</v>
      </c>
      <c r="J130" s="47">
        <f t="shared" ref="J130:J141" si="59">F130/D130*100</f>
        <v>0</v>
      </c>
      <c r="K130" s="47">
        <f t="shared" ref="K130:K141" si="60">G130/D130*100</f>
        <v>0</v>
      </c>
      <c r="L130" s="47">
        <f t="shared" ref="L130:L141" si="61">H130/D130*100</f>
        <v>100</v>
      </c>
      <c r="M130" s="37">
        <v>0</v>
      </c>
      <c r="N130" s="45">
        <v>0</v>
      </c>
      <c r="O130" s="45">
        <v>0</v>
      </c>
      <c r="P130" s="38">
        <f t="shared" si="50"/>
        <v>0.584829275577745</v>
      </c>
      <c r="Q130" s="47">
        <f t="shared" si="51"/>
        <v>0</v>
      </c>
      <c r="R130" s="47">
        <f t="shared" si="52"/>
        <v>0</v>
      </c>
      <c r="S130" s="47">
        <f t="shared" si="53"/>
        <v>0</v>
      </c>
      <c r="T130" s="47">
        <f t="shared" si="54"/>
        <v>100</v>
      </c>
      <c r="V130" s="40">
        <f t="shared" ref="V130:V141" si="62">SUM(I130:L130)</f>
        <v>100</v>
      </c>
      <c r="W130" s="40">
        <f t="shared" si="55"/>
        <v>0</v>
      </c>
      <c r="Y130" s="37">
        <v>0</v>
      </c>
      <c r="Z130" s="48">
        <f t="shared" si="56"/>
        <v>0</v>
      </c>
      <c r="AA130" s="37">
        <v>0</v>
      </c>
      <c r="AB130" s="48">
        <f t="shared" si="41"/>
        <v>0</v>
      </c>
      <c r="AC130" s="37">
        <v>0</v>
      </c>
      <c r="AD130" s="48">
        <f t="shared" si="42"/>
        <v>0</v>
      </c>
      <c r="AF130" s="37">
        <v>0</v>
      </c>
      <c r="AG130" s="48">
        <f t="shared" ref="AG130:AG193" si="63">AF130/D130*100</f>
        <v>0</v>
      </c>
    </row>
    <row r="131" spans="1:33" hidden="1" x14ac:dyDescent="0.2">
      <c r="A131" s="37" t="s">
        <v>571</v>
      </c>
      <c r="B131" s="37" t="s">
        <v>572</v>
      </c>
      <c r="C131" s="37" t="s">
        <v>26</v>
      </c>
      <c r="D131" s="45">
        <v>1.9037291074760201</v>
      </c>
      <c r="E131" s="46">
        <v>0</v>
      </c>
      <c r="F131" s="46">
        <v>0</v>
      </c>
      <c r="G131" s="46">
        <v>0</v>
      </c>
      <c r="H131" s="38">
        <f t="shared" si="57"/>
        <v>1.9037291074760201</v>
      </c>
      <c r="I131" s="47">
        <f t="shared" si="58"/>
        <v>0</v>
      </c>
      <c r="J131" s="47">
        <f t="shared" si="59"/>
        <v>0</v>
      </c>
      <c r="K131" s="47">
        <f t="shared" si="60"/>
        <v>0</v>
      </c>
      <c r="L131" s="47">
        <f t="shared" si="61"/>
        <v>100</v>
      </c>
      <c r="M131" s="37">
        <v>3.8811245850712203E-2</v>
      </c>
      <c r="N131" s="45">
        <v>8.8025509690632994E-3</v>
      </c>
      <c r="O131" s="45">
        <v>5.6814266302750903E-2</v>
      </c>
      <c r="P131" s="38">
        <f t="shared" si="50"/>
        <v>1.7993010443534936</v>
      </c>
      <c r="Q131" s="47">
        <f t="shared" si="51"/>
        <v>2.0386958259081553</v>
      </c>
      <c r="R131" s="47">
        <f t="shared" si="52"/>
        <v>0.46238463941615071</v>
      </c>
      <c r="S131" s="47">
        <f t="shared" si="53"/>
        <v>2.984367160203572</v>
      </c>
      <c r="T131" s="47">
        <f t="shared" si="54"/>
        <v>94.514552374472117</v>
      </c>
      <c r="V131" s="40">
        <f t="shared" si="62"/>
        <v>100</v>
      </c>
      <c r="W131" s="40">
        <f t="shared" si="55"/>
        <v>5.4854476255278781</v>
      </c>
      <c r="Y131" s="37">
        <v>0</v>
      </c>
      <c r="Z131" s="48">
        <f t="shared" si="56"/>
        <v>0</v>
      </c>
      <c r="AA131" s="37">
        <v>0</v>
      </c>
      <c r="AB131" s="48">
        <f t="shared" ref="AB131:AB194" si="64">AA131/D131*100</f>
        <v>0</v>
      </c>
      <c r="AC131" s="37">
        <v>3.32096242114319E-2</v>
      </c>
      <c r="AD131" s="48">
        <f t="shared" ref="AD131:AD194" si="65">AC131/D131*100</f>
        <v>1.7444511449142834</v>
      </c>
      <c r="AF131" s="37">
        <v>0</v>
      </c>
      <c r="AG131" s="48">
        <f t="shared" si="63"/>
        <v>0</v>
      </c>
    </row>
    <row r="132" spans="1:33" hidden="1" x14ac:dyDescent="0.2">
      <c r="A132" s="37" t="s">
        <v>573</v>
      </c>
      <c r="B132" s="37" t="s">
        <v>574</v>
      </c>
      <c r="C132" s="37" t="s">
        <v>25</v>
      </c>
      <c r="D132" s="45">
        <v>0.163742778207185</v>
      </c>
      <c r="E132" s="46">
        <v>0</v>
      </c>
      <c r="F132" s="46">
        <v>0</v>
      </c>
      <c r="G132" s="46">
        <v>0</v>
      </c>
      <c r="H132" s="38">
        <f t="shared" si="57"/>
        <v>0.163742778207185</v>
      </c>
      <c r="I132" s="47">
        <f t="shared" si="58"/>
        <v>0</v>
      </c>
      <c r="J132" s="47">
        <f t="shared" si="59"/>
        <v>0</v>
      </c>
      <c r="K132" s="47">
        <f t="shared" si="60"/>
        <v>0</v>
      </c>
      <c r="L132" s="47">
        <f t="shared" si="61"/>
        <v>100</v>
      </c>
      <c r="M132" s="37">
        <v>0</v>
      </c>
      <c r="N132" s="45">
        <v>0</v>
      </c>
      <c r="O132" s="45">
        <v>0</v>
      </c>
      <c r="P132" s="38">
        <f t="shared" si="50"/>
        <v>0.163742778207185</v>
      </c>
      <c r="Q132" s="47">
        <f t="shared" si="51"/>
        <v>0</v>
      </c>
      <c r="R132" s="47">
        <f t="shared" si="52"/>
        <v>0</v>
      </c>
      <c r="S132" s="47">
        <f t="shared" si="53"/>
        <v>0</v>
      </c>
      <c r="T132" s="47">
        <f t="shared" si="54"/>
        <v>100</v>
      </c>
      <c r="V132" s="40">
        <f t="shared" si="62"/>
        <v>100</v>
      </c>
      <c r="W132" s="40">
        <f t="shared" si="55"/>
        <v>0</v>
      </c>
      <c r="Y132" s="37">
        <v>0</v>
      </c>
      <c r="Z132" s="48">
        <f t="shared" si="56"/>
        <v>0</v>
      </c>
      <c r="AA132" s="37">
        <v>0</v>
      </c>
      <c r="AB132" s="48">
        <f t="shared" si="64"/>
        <v>0</v>
      </c>
      <c r="AC132" s="37">
        <v>0</v>
      </c>
      <c r="AD132" s="48">
        <f t="shared" si="65"/>
        <v>0</v>
      </c>
      <c r="AF132" s="37">
        <v>0</v>
      </c>
      <c r="AG132" s="48">
        <f t="shared" si="63"/>
        <v>0</v>
      </c>
    </row>
    <row r="133" spans="1:33" hidden="1" x14ac:dyDescent="0.2">
      <c r="A133" s="37" t="s">
        <v>575</v>
      </c>
      <c r="B133" s="37" t="s">
        <v>576</v>
      </c>
      <c r="C133" s="37" t="s">
        <v>25</v>
      </c>
      <c r="D133" s="45">
        <v>11.619320348381001</v>
      </c>
      <c r="E133" s="46">
        <v>0</v>
      </c>
      <c r="F133" s="46">
        <v>0</v>
      </c>
      <c r="G133" s="46">
        <v>0</v>
      </c>
      <c r="H133" s="38">
        <f t="shared" si="57"/>
        <v>11.619320348381001</v>
      </c>
      <c r="I133" s="47">
        <f t="shared" si="58"/>
        <v>0</v>
      </c>
      <c r="J133" s="47">
        <f t="shared" si="59"/>
        <v>0</v>
      </c>
      <c r="K133" s="47">
        <f t="shared" si="60"/>
        <v>0</v>
      </c>
      <c r="L133" s="47">
        <f t="shared" si="61"/>
        <v>100</v>
      </c>
      <c r="M133" s="37">
        <v>0</v>
      </c>
      <c r="N133" s="45">
        <v>0</v>
      </c>
      <c r="O133" s="45">
        <v>2.4808811505616101E-2</v>
      </c>
      <c r="P133" s="38">
        <f t="shared" si="50"/>
        <v>11.594511536875384</v>
      </c>
      <c r="Q133" s="47">
        <f t="shared" si="51"/>
        <v>0</v>
      </c>
      <c r="R133" s="47">
        <f t="shared" si="52"/>
        <v>0</v>
      </c>
      <c r="S133" s="47">
        <f t="shared" si="53"/>
        <v>0.21351344796232322</v>
      </c>
      <c r="T133" s="47">
        <f t="shared" si="54"/>
        <v>99.786486552037672</v>
      </c>
      <c r="V133" s="40">
        <f t="shared" si="62"/>
        <v>100</v>
      </c>
      <c r="W133" s="40">
        <f t="shared" si="55"/>
        <v>0.21351344796232322</v>
      </c>
      <c r="Y133" s="37">
        <v>0</v>
      </c>
      <c r="Z133" s="48">
        <f t="shared" si="56"/>
        <v>0</v>
      </c>
      <c r="AA133" s="37">
        <v>0</v>
      </c>
      <c r="AB133" s="48">
        <f t="shared" si="64"/>
        <v>0</v>
      </c>
      <c r="AC133" s="37">
        <v>0</v>
      </c>
      <c r="AD133" s="48">
        <f t="shared" si="65"/>
        <v>0</v>
      </c>
      <c r="AF133" s="37">
        <v>0</v>
      </c>
      <c r="AG133" s="48">
        <f t="shared" si="63"/>
        <v>0</v>
      </c>
    </row>
    <row r="134" spans="1:33" hidden="1" x14ac:dyDescent="0.2">
      <c r="A134" s="37" t="s">
        <v>577</v>
      </c>
      <c r="B134" s="37" t="s">
        <v>578</v>
      </c>
      <c r="C134" s="37" t="s">
        <v>25</v>
      </c>
      <c r="D134" s="45">
        <v>0.75689021792728395</v>
      </c>
      <c r="E134" s="46">
        <v>0</v>
      </c>
      <c r="F134" s="46">
        <v>0</v>
      </c>
      <c r="G134" s="46">
        <v>2.1695713660679701E-3</v>
      </c>
      <c r="H134" s="38">
        <f t="shared" si="57"/>
        <v>0.75472064656121596</v>
      </c>
      <c r="I134" s="47">
        <f t="shared" si="58"/>
        <v>0</v>
      </c>
      <c r="J134" s="47">
        <f t="shared" si="59"/>
        <v>0</v>
      </c>
      <c r="K134" s="47">
        <f t="shared" si="60"/>
        <v>0.28664280693298716</v>
      </c>
      <c r="L134" s="47">
        <f t="shared" si="61"/>
        <v>99.713357193067012</v>
      </c>
      <c r="M134" s="37">
        <v>0</v>
      </c>
      <c r="N134" s="45">
        <v>0</v>
      </c>
      <c r="O134" s="45">
        <v>1.1716976074967501E-5</v>
      </c>
      <c r="P134" s="38">
        <f t="shared" si="50"/>
        <v>0.75687850095120901</v>
      </c>
      <c r="Q134" s="47">
        <f t="shared" si="51"/>
        <v>0</v>
      </c>
      <c r="R134" s="47">
        <f t="shared" si="52"/>
        <v>0</v>
      </c>
      <c r="S134" s="47">
        <f t="shared" si="53"/>
        <v>1.5480416839121014E-3</v>
      </c>
      <c r="T134" s="47">
        <f t="shared" si="54"/>
        <v>99.998451958316096</v>
      </c>
      <c r="V134" s="40">
        <f t="shared" si="62"/>
        <v>100</v>
      </c>
      <c r="W134" s="40">
        <f t="shared" si="55"/>
        <v>1.5480416839121014E-3</v>
      </c>
      <c r="Y134" s="37">
        <v>0</v>
      </c>
      <c r="Z134" s="48">
        <f t="shared" si="56"/>
        <v>0</v>
      </c>
      <c r="AA134" s="37">
        <v>0</v>
      </c>
      <c r="AB134" s="48">
        <f t="shared" si="64"/>
        <v>0</v>
      </c>
      <c r="AC134" s="37">
        <v>0</v>
      </c>
      <c r="AD134" s="48">
        <f t="shared" si="65"/>
        <v>0</v>
      </c>
      <c r="AF134" s="37">
        <v>0</v>
      </c>
      <c r="AG134" s="48">
        <f t="shared" si="63"/>
        <v>0</v>
      </c>
    </row>
    <row r="135" spans="1:33" hidden="1" x14ac:dyDescent="0.2">
      <c r="A135" s="37" t="s">
        <v>579</v>
      </c>
      <c r="B135" s="37" t="s">
        <v>580</v>
      </c>
      <c r="C135" s="37" t="s">
        <v>25</v>
      </c>
      <c r="D135" s="45">
        <v>3.6321944594074602</v>
      </c>
      <c r="E135" s="46">
        <v>1.9955427610315298E-3</v>
      </c>
      <c r="F135" s="46">
        <v>0</v>
      </c>
      <c r="G135" s="46">
        <v>2.0702864485609099E-2</v>
      </c>
      <c r="H135" s="38">
        <f t="shared" si="57"/>
        <v>3.6094960521608193</v>
      </c>
      <c r="I135" s="47">
        <f t="shared" si="58"/>
        <v>5.494041641584007E-2</v>
      </c>
      <c r="J135" s="47">
        <f t="shared" si="59"/>
        <v>0</v>
      </c>
      <c r="K135" s="47">
        <f t="shared" si="60"/>
        <v>0.56998227151600445</v>
      </c>
      <c r="L135" s="47">
        <f t="shared" si="61"/>
        <v>99.375077312068143</v>
      </c>
      <c r="M135" s="37">
        <v>0</v>
      </c>
      <c r="N135" s="45">
        <v>0</v>
      </c>
      <c r="O135" s="45">
        <v>7.3914821309607401E-2</v>
      </c>
      <c r="P135" s="38">
        <f t="shared" si="50"/>
        <v>3.558279638097853</v>
      </c>
      <c r="Q135" s="47">
        <f t="shared" si="51"/>
        <v>0</v>
      </c>
      <c r="R135" s="47">
        <f t="shared" si="52"/>
        <v>0</v>
      </c>
      <c r="S135" s="47">
        <f t="shared" si="53"/>
        <v>2.0349907510641798</v>
      </c>
      <c r="T135" s="47">
        <f t="shared" si="54"/>
        <v>97.965009248935814</v>
      </c>
      <c r="V135" s="40">
        <f t="shared" si="62"/>
        <v>99.999999999999986</v>
      </c>
      <c r="W135" s="40">
        <f t="shared" si="55"/>
        <v>2.0349907510641798</v>
      </c>
      <c r="Y135" s="37">
        <v>0</v>
      </c>
      <c r="Z135" s="48">
        <f t="shared" si="56"/>
        <v>0</v>
      </c>
      <c r="AA135" s="37">
        <v>0</v>
      </c>
      <c r="AB135" s="48">
        <f t="shared" si="64"/>
        <v>0</v>
      </c>
      <c r="AC135" s="37">
        <v>8.9921620882856493E-3</v>
      </c>
      <c r="AD135" s="48">
        <f t="shared" si="65"/>
        <v>0.24756830034239385</v>
      </c>
      <c r="AF135" s="37">
        <v>0</v>
      </c>
      <c r="AG135" s="48">
        <f t="shared" si="63"/>
        <v>0</v>
      </c>
    </row>
    <row r="136" spans="1:33" hidden="1" x14ac:dyDescent="0.2">
      <c r="A136" s="37" t="s">
        <v>581</v>
      </c>
      <c r="B136" s="37" t="s">
        <v>582</v>
      </c>
      <c r="C136" s="37" t="s">
        <v>25</v>
      </c>
      <c r="D136" s="45">
        <v>1.0360998878557199</v>
      </c>
      <c r="E136" s="46">
        <v>0</v>
      </c>
      <c r="F136" s="46">
        <v>0</v>
      </c>
      <c r="G136" s="46">
        <v>0</v>
      </c>
      <c r="H136" s="38">
        <f t="shared" si="57"/>
        <v>1.0360998878557199</v>
      </c>
      <c r="I136" s="47">
        <f t="shared" si="58"/>
        <v>0</v>
      </c>
      <c r="J136" s="47">
        <f t="shared" si="59"/>
        <v>0</v>
      </c>
      <c r="K136" s="47">
        <f t="shared" si="60"/>
        <v>0</v>
      </c>
      <c r="L136" s="47">
        <f t="shared" si="61"/>
        <v>100</v>
      </c>
      <c r="M136" s="37">
        <v>0</v>
      </c>
      <c r="N136" s="45">
        <v>0</v>
      </c>
      <c r="O136" s="45">
        <v>0</v>
      </c>
      <c r="P136" s="38">
        <f t="shared" si="50"/>
        <v>1.0360998878557199</v>
      </c>
      <c r="Q136" s="47">
        <f t="shared" si="51"/>
        <v>0</v>
      </c>
      <c r="R136" s="47">
        <f t="shared" si="52"/>
        <v>0</v>
      </c>
      <c r="S136" s="47">
        <f t="shared" si="53"/>
        <v>0</v>
      </c>
      <c r="T136" s="47">
        <f t="shared" si="54"/>
        <v>100</v>
      </c>
      <c r="V136" s="40">
        <f t="shared" si="62"/>
        <v>100</v>
      </c>
      <c r="W136" s="40">
        <f t="shared" si="55"/>
        <v>0</v>
      </c>
      <c r="Y136" s="37">
        <v>0</v>
      </c>
      <c r="Z136" s="48">
        <f t="shared" si="56"/>
        <v>0</v>
      </c>
      <c r="AA136" s="37">
        <v>0</v>
      </c>
      <c r="AB136" s="48">
        <f t="shared" si="64"/>
        <v>0</v>
      </c>
      <c r="AC136" s="37">
        <v>0</v>
      </c>
      <c r="AD136" s="48">
        <f t="shared" si="65"/>
        <v>0</v>
      </c>
      <c r="AF136" s="37">
        <v>0</v>
      </c>
      <c r="AG136" s="48">
        <f t="shared" si="63"/>
        <v>0</v>
      </c>
    </row>
    <row r="137" spans="1:33" hidden="1" x14ac:dyDescent="0.2">
      <c r="A137" s="37" t="s">
        <v>583</v>
      </c>
      <c r="B137" s="37" t="s">
        <v>584</v>
      </c>
      <c r="C137" s="37" t="s">
        <v>25</v>
      </c>
      <c r="D137" s="45">
        <v>0.51184036327805305</v>
      </c>
      <c r="E137" s="46">
        <v>0</v>
      </c>
      <c r="F137" s="46">
        <v>0</v>
      </c>
      <c r="G137" s="46">
        <v>0</v>
      </c>
      <c r="H137" s="38">
        <f t="shared" si="57"/>
        <v>0.51184036327805305</v>
      </c>
      <c r="I137" s="47">
        <f t="shared" si="58"/>
        <v>0</v>
      </c>
      <c r="J137" s="47">
        <f t="shared" si="59"/>
        <v>0</v>
      </c>
      <c r="K137" s="47">
        <f t="shared" si="60"/>
        <v>0</v>
      </c>
      <c r="L137" s="47">
        <f t="shared" si="61"/>
        <v>100</v>
      </c>
      <c r="M137" s="37">
        <v>0</v>
      </c>
      <c r="N137" s="45">
        <v>1.00033797211479E-2</v>
      </c>
      <c r="O137" s="45">
        <v>2.7609326411213199E-2</v>
      </c>
      <c r="P137" s="38">
        <f t="shared" si="50"/>
        <v>0.47422765714569193</v>
      </c>
      <c r="Q137" s="47">
        <f t="shared" si="51"/>
        <v>0</v>
      </c>
      <c r="R137" s="47">
        <f t="shared" si="52"/>
        <v>1.9543944633599843</v>
      </c>
      <c r="S137" s="47">
        <f t="shared" si="53"/>
        <v>5.3941284025337133</v>
      </c>
      <c r="T137" s="47">
        <f t="shared" si="54"/>
        <v>92.651477134106301</v>
      </c>
      <c r="V137" s="40">
        <f t="shared" si="62"/>
        <v>100</v>
      </c>
      <c r="W137" s="40">
        <f t="shared" si="55"/>
        <v>7.3485228658936972</v>
      </c>
      <c r="Y137" s="37">
        <v>0</v>
      </c>
      <c r="Z137" s="48">
        <f t="shared" si="56"/>
        <v>0</v>
      </c>
      <c r="AA137" s="37">
        <v>0</v>
      </c>
      <c r="AB137" s="48">
        <f t="shared" si="64"/>
        <v>0</v>
      </c>
      <c r="AC137" s="37">
        <v>1.96066245398193E-2</v>
      </c>
      <c r="AD137" s="48">
        <f t="shared" si="65"/>
        <v>3.8306132041345404</v>
      </c>
      <c r="AF137" s="37">
        <v>0</v>
      </c>
      <c r="AG137" s="48">
        <f t="shared" si="63"/>
        <v>0</v>
      </c>
    </row>
    <row r="138" spans="1:33" hidden="1" x14ac:dyDescent="0.2">
      <c r="A138" s="37" t="s">
        <v>585</v>
      </c>
      <c r="B138" s="37" t="s">
        <v>586</v>
      </c>
      <c r="C138" s="37" t="s">
        <v>31</v>
      </c>
      <c r="D138" s="45">
        <v>0.354570211194083</v>
      </c>
      <c r="E138" s="46">
        <v>0</v>
      </c>
      <c r="F138" s="46">
        <v>0</v>
      </c>
      <c r="G138" s="46">
        <v>0</v>
      </c>
      <c r="H138" s="38">
        <f t="shared" si="57"/>
        <v>0.354570211194083</v>
      </c>
      <c r="I138" s="47">
        <f t="shared" si="58"/>
        <v>0</v>
      </c>
      <c r="J138" s="47">
        <f t="shared" si="59"/>
        <v>0</v>
      </c>
      <c r="K138" s="47">
        <f t="shared" si="60"/>
        <v>0</v>
      </c>
      <c r="L138" s="47">
        <f t="shared" si="61"/>
        <v>100</v>
      </c>
      <c r="M138" s="37">
        <v>0</v>
      </c>
      <c r="N138" s="45">
        <v>0</v>
      </c>
      <c r="O138" s="45">
        <v>0</v>
      </c>
      <c r="P138" s="38">
        <f t="shared" si="50"/>
        <v>0.354570211194083</v>
      </c>
      <c r="Q138" s="47">
        <f t="shared" si="51"/>
        <v>0</v>
      </c>
      <c r="R138" s="47">
        <f t="shared" si="52"/>
        <v>0</v>
      </c>
      <c r="S138" s="47">
        <f t="shared" si="53"/>
        <v>0</v>
      </c>
      <c r="T138" s="47">
        <f t="shared" si="54"/>
        <v>100</v>
      </c>
      <c r="U138" s="39"/>
      <c r="V138" s="40">
        <f t="shared" si="62"/>
        <v>100</v>
      </c>
      <c r="W138" s="40">
        <f t="shared" si="55"/>
        <v>0</v>
      </c>
      <c r="Y138" s="37">
        <v>0</v>
      </c>
      <c r="Z138" s="48">
        <f t="shared" si="56"/>
        <v>0</v>
      </c>
      <c r="AA138" s="37">
        <v>0</v>
      </c>
      <c r="AB138" s="48">
        <f t="shared" si="64"/>
        <v>0</v>
      </c>
      <c r="AC138" s="37">
        <v>0</v>
      </c>
      <c r="AD138" s="48">
        <f t="shared" si="65"/>
        <v>0</v>
      </c>
      <c r="AF138" s="37">
        <v>0</v>
      </c>
      <c r="AG138" s="48">
        <f t="shared" si="63"/>
        <v>0</v>
      </c>
    </row>
    <row r="139" spans="1:33" hidden="1" x14ac:dyDescent="0.2">
      <c r="A139" s="37" t="s">
        <v>587</v>
      </c>
      <c r="B139" s="37" t="s">
        <v>588</v>
      </c>
      <c r="C139" s="37" t="s">
        <v>25</v>
      </c>
      <c r="D139" s="45">
        <v>3.69656794806192</v>
      </c>
      <c r="E139" s="46">
        <v>0</v>
      </c>
      <c r="F139" s="46">
        <v>0</v>
      </c>
      <c r="G139" s="46">
        <v>0</v>
      </c>
      <c r="H139" s="38">
        <f t="shared" si="57"/>
        <v>3.69656794806192</v>
      </c>
      <c r="I139" s="47">
        <f t="shared" si="58"/>
        <v>0</v>
      </c>
      <c r="J139" s="47">
        <f t="shared" si="59"/>
        <v>0</v>
      </c>
      <c r="K139" s="47">
        <f t="shared" si="60"/>
        <v>0</v>
      </c>
      <c r="L139" s="47">
        <f t="shared" si="61"/>
        <v>100</v>
      </c>
      <c r="M139" s="37">
        <v>0</v>
      </c>
      <c r="N139" s="45">
        <v>0</v>
      </c>
      <c r="O139" s="45">
        <v>2.88264328273042E-2</v>
      </c>
      <c r="P139" s="38">
        <f t="shared" si="50"/>
        <v>3.6677415152346158</v>
      </c>
      <c r="Q139" s="47">
        <f t="shared" si="51"/>
        <v>0</v>
      </c>
      <c r="R139" s="47">
        <f t="shared" si="52"/>
        <v>0</v>
      </c>
      <c r="S139" s="47">
        <f t="shared" si="53"/>
        <v>0.77981612220648233</v>
      </c>
      <c r="T139" s="47">
        <f t="shared" si="54"/>
        <v>99.220183877793517</v>
      </c>
      <c r="U139" s="39"/>
      <c r="V139" s="40">
        <f t="shared" si="62"/>
        <v>100</v>
      </c>
      <c r="W139" s="40">
        <f t="shared" si="55"/>
        <v>0.77981612220648233</v>
      </c>
      <c r="Y139" s="37">
        <v>0</v>
      </c>
      <c r="Z139" s="48">
        <f t="shared" si="56"/>
        <v>0</v>
      </c>
      <c r="AA139" s="37">
        <v>0</v>
      </c>
      <c r="AB139" s="48">
        <f t="shared" si="64"/>
        <v>0</v>
      </c>
      <c r="AC139" s="37">
        <v>1.3204476239247E-2</v>
      </c>
      <c r="AD139" s="48">
        <f t="shared" si="65"/>
        <v>0.3572090767645702</v>
      </c>
      <c r="AF139" s="37">
        <v>0</v>
      </c>
      <c r="AG139" s="48">
        <f t="shared" si="63"/>
        <v>0</v>
      </c>
    </row>
    <row r="140" spans="1:33" hidden="1" x14ac:dyDescent="0.2">
      <c r="A140" s="37" t="s">
        <v>589</v>
      </c>
      <c r="B140" s="37" t="s">
        <v>590</v>
      </c>
      <c r="C140" s="37" t="s">
        <v>25</v>
      </c>
      <c r="D140" s="45">
        <v>2.2382609384562802</v>
      </c>
      <c r="E140" s="46">
        <v>0</v>
      </c>
      <c r="F140" s="46">
        <v>0</v>
      </c>
      <c r="G140" s="46">
        <v>0</v>
      </c>
      <c r="H140" s="38">
        <f t="shared" si="57"/>
        <v>2.2382609384562802</v>
      </c>
      <c r="I140" s="47">
        <f t="shared" si="58"/>
        <v>0</v>
      </c>
      <c r="J140" s="47">
        <f t="shared" si="59"/>
        <v>0</v>
      </c>
      <c r="K140" s="47">
        <f t="shared" si="60"/>
        <v>0</v>
      </c>
      <c r="L140" s="47">
        <f t="shared" si="61"/>
        <v>100</v>
      </c>
      <c r="M140" s="37">
        <v>4.6815784639562402E-2</v>
      </c>
      <c r="N140" s="45">
        <v>6.3621448144159501E-2</v>
      </c>
      <c r="O140" s="45">
        <v>0.227947579046298</v>
      </c>
      <c r="P140" s="38">
        <f t="shared" si="50"/>
        <v>1.8998761266262603</v>
      </c>
      <c r="Q140" s="47">
        <f t="shared" si="51"/>
        <v>2.0916142454709084</v>
      </c>
      <c r="R140" s="47">
        <f t="shared" si="52"/>
        <v>2.8424500044234775</v>
      </c>
      <c r="S140" s="47">
        <f t="shared" si="53"/>
        <v>10.184137833523224</v>
      </c>
      <c r="T140" s="47">
        <f t="shared" si="54"/>
        <v>84.881797916582386</v>
      </c>
      <c r="V140" s="40">
        <f t="shared" si="62"/>
        <v>100</v>
      </c>
      <c r="W140" s="40">
        <f t="shared" si="55"/>
        <v>15.118202083417609</v>
      </c>
      <c r="Y140" s="37">
        <v>0</v>
      </c>
      <c r="Z140" s="48">
        <f t="shared" si="56"/>
        <v>0</v>
      </c>
      <c r="AA140" s="37">
        <v>1.2549999999999999</v>
      </c>
      <c r="AB140" s="48">
        <f t="shared" si="64"/>
        <v>56.070316844539512</v>
      </c>
      <c r="AC140" s="37">
        <v>0.13099480028375801</v>
      </c>
      <c r="AD140" s="48">
        <f t="shared" si="65"/>
        <v>5.8525258620697107</v>
      </c>
      <c r="AF140" s="37">
        <v>0</v>
      </c>
      <c r="AG140" s="48">
        <f t="shared" si="63"/>
        <v>0</v>
      </c>
    </row>
    <row r="141" spans="1:33" hidden="1" x14ac:dyDescent="0.2">
      <c r="A141" s="37" t="s">
        <v>591</v>
      </c>
      <c r="B141" s="37" t="s">
        <v>592</v>
      </c>
      <c r="C141" s="37" t="s">
        <v>25</v>
      </c>
      <c r="D141" s="45">
        <v>0.56130433480247099</v>
      </c>
      <c r="E141" s="46">
        <v>0</v>
      </c>
      <c r="F141" s="46">
        <v>0</v>
      </c>
      <c r="G141" s="46">
        <v>0</v>
      </c>
      <c r="H141" s="38">
        <f t="shared" si="57"/>
        <v>0.56130433480247099</v>
      </c>
      <c r="I141" s="47">
        <f t="shared" si="58"/>
        <v>0</v>
      </c>
      <c r="J141" s="47">
        <f t="shared" si="59"/>
        <v>0</v>
      </c>
      <c r="K141" s="47">
        <f t="shared" si="60"/>
        <v>0</v>
      </c>
      <c r="L141" s="47">
        <f t="shared" si="61"/>
        <v>100</v>
      </c>
      <c r="M141" s="37">
        <v>1.0803644969861401E-2</v>
      </c>
      <c r="N141" s="45">
        <v>1.8006076666264501E-2</v>
      </c>
      <c r="O141" s="45">
        <v>4.6815796310862003E-2</v>
      </c>
      <c r="P141" s="38">
        <f t="shared" si="50"/>
        <v>0.48567881685548309</v>
      </c>
      <c r="Q141" s="47">
        <f t="shared" si="51"/>
        <v>1.9247392724418062</v>
      </c>
      <c r="R141" s="47">
        <f t="shared" si="52"/>
        <v>3.2078990932077929</v>
      </c>
      <c r="S141" s="47">
        <f t="shared" si="53"/>
        <v>8.3405371040537197</v>
      </c>
      <c r="T141" s="47">
        <f t="shared" si="54"/>
        <v>86.526824530296693</v>
      </c>
      <c r="V141" s="40">
        <f t="shared" si="62"/>
        <v>100</v>
      </c>
      <c r="W141" s="40">
        <f t="shared" si="55"/>
        <v>13.473175469703319</v>
      </c>
      <c r="Y141" s="37">
        <v>0</v>
      </c>
      <c r="Z141" s="48">
        <f t="shared" si="56"/>
        <v>0</v>
      </c>
      <c r="AA141" s="37">
        <v>0</v>
      </c>
      <c r="AB141" s="48">
        <f t="shared" si="64"/>
        <v>0</v>
      </c>
      <c r="AC141" s="37">
        <v>2.2007425517291901E-2</v>
      </c>
      <c r="AD141" s="48">
        <f t="shared" si="65"/>
        <v>3.920765287700219</v>
      </c>
      <c r="AF141" s="37">
        <v>0</v>
      </c>
      <c r="AG141" s="48">
        <f t="shared" si="63"/>
        <v>0</v>
      </c>
    </row>
    <row r="142" spans="1:33" hidden="1" x14ac:dyDescent="0.2">
      <c r="A142" s="37" t="s">
        <v>593</v>
      </c>
      <c r="B142" s="37" t="s">
        <v>594</v>
      </c>
      <c r="C142" s="37" t="s">
        <v>25</v>
      </c>
      <c r="D142" s="45">
        <v>0.38258168664360398</v>
      </c>
      <c r="E142" s="37">
        <v>0</v>
      </c>
      <c r="F142" s="46">
        <v>0</v>
      </c>
      <c r="G142" s="46">
        <v>0</v>
      </c>
      <c r="H142" s="38">
        <f t="shared" ref="H142:H205" si="66">D142-E142-F142-G142</f>
        <v>0.38258168664360398</v>
      </c>
      <c r="I142" s="47">
        <f t="shared" ref="I142:I205" si="67">E142/D142*100</f>
        <v>0</v>
      </c>
      <c r="J142" s="47">
        <f t="shared" ref="J142:J205" si="68">F142/D142*100</f>
        <v>0</v>
      </c>
      <c r="K142" s="47">
        <f t="shared" ref="K142:K205" si="69">G142/D142*100</f>
        <v>0</v>
      </c>
      <c r="L142" s="47">
        <f t="shared" ref="L142:L205" si="70">H142/D142*100</f>
        <v>100</v>
      </c>
      <c r="M142" s="37">
        <v>0</v>
      </c>
      <c r="N142" s="45">
        <v>0</v>
      </c>
      <c r="O142" s="45">
        <v>1.4713587585574701E-4</v>
      </c>
      <c r="P142" s="38">
        <f t="shared" ref="P142:P205" si="71">D142-SUM(M142,N142,O142)</f>
        <v>0.38243455076774824</v>
      </c>
      <c r="Q142" s="47">
        <f t="shared" ref="Q142:Q205" si="72">M142/D142*100</f>
        <v>0</v>
      </c>
      <c r="R142" s="47">
        <f t="shared" ref="R142:R205" si="73">N142/D142*100</f>
        <v>0</v>
      </c>
      <c r="S142" s="47">
        <f t="shared" ref="S142:S205" si="74">O142/D142*100</f>
        <v>3.8458682418014492E-2</v>
      </c>
      <c r="T142" s="47">
        <f t="shared" ref="T142:T205" si="75">P142/D142*100</f>
        <v>99.96154131758199</v>
      </c>
      <c r="V142" s="40">
        <f t="shared" ref="V142:V205" si="76">SUM(I142:L142)</f>
        <v>100</v>
      </c>
      <c r="W142" s="40">
        <f t="shared" ref="W142:W205" si="77">SUM(Q142:R142,S142)</f>
        <v>3.8458682418014492E-2</v>
      </c>
      <c r="Y142" s="37">
        <v>0</v>
      </c>
      <c r="Z142" s="48">
        <f t="shared" ref="Z142:Z205" si="78">Y142/D142*100</f>
        <v>0</v>
      </c>
      <c r="AA142" s="37">
        <v>0</v>
      </c>
      <c r="AB142" s="48">
        <f t="shared" si="64"/>
        <v>0</v>
      </c>
      <c r="AC142" s="37">
        <v>5.5582404910819599E-5</v>
      </c>
      <c r="AD142" s="48">
        <f t="shared" si="65"/>
        <v>1.4528245039234639E-2</v>
      </c>
      <c r="AF142" s="37">
        <v>0</v>
      </c>
      <c r="AG142" s="48">
        <f t="shared" si="63"/>
        <v>0</v>
      </c>
    </row>
    <row r="143" spans="1:33" hidden="1" x14ac:dyDescent="0.2">
      <c r="A143" s="37" t="s">
        <v>595</v>
      </c>
      <c r="B143" s="37" t="s">
        <v>596</v>
      </c>
      <c r="C143" s="37" t="s">
        <v>25</v>
      </c>
      <c r="D143" s="45">
        <v>1.59851871219999</v>
      </c>
      <c r="E143" s="37">
        <v>0</v>
      </c>
      <c r="F143" s="46">
        <v>0</v>
      </c>
      <c r="G143" s="46">
        <v>0</v>
      </c>
      <c r="H143" s="38">
        <f t="shared" si="66"/>
        <v>1.59851871219999</v>
      </c>
      <c r="I143" s="47">
        <f t="shared" si="67"/>
        <v>0</v>
      </c>
      <c r="J143" s="47">
        <f t="shared" si="68"/>
        <v>0</v>
      </c>
      <c r="K143" s="47">
        <f t="shared" si="69"/>
        <v>0</v>
      </c>
      <c r="L143" s="47">
        <f t="shared" si="70"/>
        <v>100</v>
      </c>
      <c r="M143" s="37">
        <v>0</v>
      </c>
      <c r="N143" s="45">
        <v>0</v>
      </c>
      <c r="O143" s="45">
        <v>7.9007727196682004E-3</v>
      </c>
      <c r="P143" s="38">
        <f t="shared" si="71"/>
        <v>1.5906179394803217</v>
      </c>
      <c r="Q143" s="47">
        <f t="shared" si="72"/>
        <v>0</v>
      </c>
      <c r="R143" s="47">
        <f t="shared" si="73"/>
        <v>0</v>
      </c>
      <c r="S143" s="47">
        <f t="shared" si="74"/>
        <v>0.49425587948198746</v>
      </c>
      <c r="T143" s="47">
        <f t="shared" si="75"/>
        <v>99.505744120518003</v>
      </c>
      <c r="V143" s="40">
        <f t="shared" si="76"/>
        <v>100</v>
      </c>
      <c r="W143" s="40">
        <f t="shared" si="77"/>
        <v>0.49425587948198746</v>
      </c>
      <c r="Y143" s="37">
        <v>0</v>
      </c>
      <c r="Z143" s="48">
        <f t="shared" si="78"/>
        <v>0</v>
      </c>
      <c r="AA143" s="37">
        <v>0</v>
      </c>
      <c r="AB143" s="48">
        <f t="shared" si="64"/>
        <v>0</v>
      </c>
      <c r="AC143" s="37">
        <v>0</v>
      </c>
      <c r="AD143" s="48">
        <f t="shared" si="65"/>
        <v>0</v>
      </c>
      <c r="AF143" s="37">
        <v>0</v>
      </c>
      <c r="AG143" s="48">
        <f t="shared" si="63"/>
        <v>0</v>
      </c>
    </row>
    <row r="144" spans="1:33" hidden="1" x14ac:dyDescent="0.2">
      <c r="A144" s="37" t="s">
        <v>597</v>
      </c>
      <c r="B144" s="37" t="s">
        <v>598</v>
      </c>
      <c r="C144" s="37" t="s">
        <v>27</v>
      </c>
      <c r="D144" s="45">
        <v>7.7233945001699498</v>
      </c>
      <c r="E144" s="37">
        <v>0.33109594585290097</v>
      </c>
      <c r="F144" s="46">
        <v>4.3006893870397397E-2</v>
      </c>
      <c r="G144" s="46">
        <v>0.45821087398335802</v>
      </c>
      <c r="H144" s="38">
        <f t="shared" si="66"/>
        <v>6.8910807864632933</v>
      </c>
      <c r="I144" s="47">
        <f t="shared" si="67"/>
        <v>4.2869226199129846</v>
      </c>
      <c r="J144" s="47">
        <f t="shared" si="68"/>
        <v>0.55683927409704437</v>
      </c>
      <c r="K144" s="47">
        <f t="shared" si="69"/>
        <v>5.9327653659705621</v>
      </c>
      <c r="L144" s="47">
        <f t="shared" si="70"/>
        <v>89.223472740019403</v>
      </c>
      <c r="M144" s="37">
        <v>0.117789064075283</v>
      </c>
      <c r="N144" s="45">
        <v>2.35623187650413E-2</v>
      </c>
      <c r="O144" s="45">
        <v>1.6009444531415201E-2</v>
      </c>
      <c r="P144" s="38">
        <f t="shared" si="71"/>
        <v>7.56603367279821</v>
      </c>
      <c r="Q144" s="47">
        <f t="shared" si="72"/>
        <v>1.5250944914530924</v>
      </c>
      <c r="R144" s="47">
        <f t="shared" si="73"/>
        <v>0.3050772398654869</v>
      </c>
      <c r="S144" s="47">
        <f t="shared" si="74"/>
        <v>0.20728508081599251</v>
      </c>
      <c r="T144" s="47">
        <f t="shared" si="75"/>
        <v>97.962543187865421</v>
      </c>
      <c r="V144" s="40">
        <f t="shared" si="76"/>
        <v>100</v>
      </c>
      <c r="W144" s="40">
        <f t="shared" si="77"/>
        <v>2.0374568121345717</v>
      </c>
      <c r="Y144" s="37">
        <v>6.3540395530406303E-3</v>
      </c>
      <c r="Z144" s="48">
        <f t="shared" si="78"/>
        <v>8.2270037519135045E-2</v>
      </c>
      <c r="AA144" s="37">
        <v>0.109</v>
      </c>
      <c r="AB144" s="48">
        <f t="shared" si="64"/>
        <v>1.4112965483972302</v>
      </c>
      <c r="AC144" s="37">
        <v>7.6024404376337697E-3</v>
      </c>
      <c r="AD144" s="48">
        <f t="shared" si="65"/>
        <v>9.8433926137872177E-2</v>
      </c>
      <c r="AF144" s="37">
        <v>0</v>
      </c>
      <c r="AG144" s="48">
        <f t="shared" si="63"/>
        <v>0</v>
      </c>
    </row>
    <row r="145" spans="1:33" hidden="1" x14ac:dyDescent="0.2">
      <c r="A145" s="37" t="s">
        <v>599</v>
      </c>
      <c r="B145" s="37" t="s">
        <v>600</v>
      </c>
      <c r="C145" s="37" t="s">
        <v>27</v>
      </c>
      <c r="D145" s="45">
        <v>11.4664979647947</v>
      </c>
      <c r="E145" s="37">
        <v>0</v>
      </c>
      <c r="F145" s="46">
        <v>0</v>
      </c>
      <c r="G145" s="46">
        <v>0</v>
      </c>
      <c r="H145" s="38">
        <f t="shared" si="66"/>
        <v>11.4664979647947</v>
      </c>
      <c r="I145" s="47">
        <f t="shared" si="67"/>
        <v>0</v>
      </c>
      <c r="J145" s="47">
        <f t="shared" si="68"/>
        <v>0</v>
      </c>
      <c r="K145" s="47">
        <f t="shared" si="69"/>
        <v>0</v>
      </c>
      <c r="L145" s="47">
        <f t="shared" si="70"/>
        <v>100</v>
      </c>
      <c r="M145" s="37">
        <v>0.12773638137973001</v>
      </c>
      <c r="N145" s="45">
        <v>5.3626787152007402E-2</v>
      </c>
      <c r="O145" s="45">
        <v>0.14895147223175101</v>
      </c>
      <c r="P145" s="38">
        <f t="shared" si="71"/>
        <v>11.136183324031212</v>
      </c>
      <c r="Q145" s="47">
        <f t="shared" si="72"/>
        <v>1.1139964597030043</v>
      </c>
      <c r="R145" s="47">
        <f t="shared" si="73"/>
        <v>0.46768235006587344</v>
      </c>
      <c r="S145" s="47">
        <f t="shared" si="74"/>
        <v>1.2990145089553322</v>
      </c>
      <c r="T145" s="47">
        <f t="shared" si="75"/>
        <v>97.119306681275802</v>
      </c>
      <c r="V145" s="40">
        <f t="shared" si="76"/>
        <v>100</v>
      </c>
      <c r="W145" s="40">
        <f t="shared" si="77"/>
        <v>2.8806933187242101</v>
      </c>
      <c r="Y145" s="37">
        <v>0</v>
      </c>
      <c r="Z145" s="48">
        <f t="shared" si="78"/>
        <v>0</v>
      </c>
      <c r="AA145" s="37">
        <v>0</v>
      </c>
      <c r="AB145" s="48">
        <f t="shared" si="64"/>
        <v>0</v>
      </c>
      <c r="AC145" s="37">
        <v>9.1008176119241405E-2</v>
      </c>
      <c r="AD145" s="48">
        <f t="shared" si="65"/>
        <v>0.7936876315563961</v>
      </c>
      <c r="AF145" s="37">
        <v>0</v>
      </c>
      <c r="AG145" s="48">
        <f t="shared" si="63"/>
        <v>0</v>
      </c>
    </row>
    <row r="146" spans="1:33" hidden="1" x14ac:dyDescent="0.2">
      <c r="A146" s="37" t="s">
        <v>601</v>
      </c>
      <c r="B146" s="37" t="s">
        <v>602</v>
      </c>
      <c r="C146" s="37" t="s">
        <v>25</v>
      </c>
      <c r="D146" s="45">
        <v>6.78162650559974</v>
      </c>
      <c r="E146" s="37">
        <v>0.16243094807282299</v>
      </c>
      <c r="F146" s="46">
        <v>0.87309819097385999</v>
      </c>
      <c r="G146" s="46">
        <v>0.44324094305049799</v>
      </c>
      <c r="H146" s="38">
        <f t="shared" si="66"/>
        <v>5.3028564235025595</v>
      </c>
      <c r="I146" s="47">
        <f t="shared" si="67"/>
        <v>2.3951621036443123</v>
      </c>
      <c r="J146" s="47">
        <f t="shared" si="68"/>
        <v>12.874465885918715</v>
      </c>
      <c r="K146" s="47">
        <f t="shared" si="69"/>
        <v>6.5359090873628043</v>
      </c>
      <c r="L146" s="47">
        <f t="shared" si="70"/>
        <v>78.19446292307417</v>
      </c>
      <c r="M146" s="37">
        <v>6.2419944877264703E-2</v>
      </c>
      <c r="N146" s="45">
        <v>4.8015327437373303E-3</v>
      </c>
      <c r="O146" s="45">
        <v>5.7218294158106399E-2</v>
      </c>
      <c r="P146" s="38">
        <f t="shared" si="71"/>
        <v>6.6571867338206312</v>
      </c>
      <c r="Q146" s="47">
        <f t="shared" si="72"/>
        <v>0.92042734623800304</v>
      </c>
      <c r="R146" s="47">
        <f t="shared" si="73"/>
        <v>7.0802081768622877E-2</v>
      </c>
      <c r="S146" s="47">
        <f t="shared" si="74"/>
        <v>0.84372523480701833</v>
      </c>
      <c r="T146" s="47">
        <f t="shared" si="75"/>
        <v>98.165045337186356</v>
      </c>
      <c r="V146" s="40">
        <f t="shared" si="76"/>
        <v>100</v>
      </c>
      <c r="W146" s="40">
        <f t="shared" si="77"/>
        <v>1.8349546628136442</v>
      </c>
      <c r="Y146" s="37">
        <v>0</v>
      </c>
      <c r="Z146" s="48">
        <f t="shared" si="78"/>
        <v>0</v>
      </c>
      <c r="AA146" s="37">
        <v>8.3000000000000004E-2</v>
      </c>
      <c r="AB146" s="48">
        <f t="shared" si="64"/>
        <v>1.2238951810670353</v>
      </c>
      <c r="AC146" s="37">
        <v>1.12035791688831E-2</v>
      </c>
      <c r="AD146" s="48">
        <f t="shared" si="65"/>
        <v>0.16520489825902468</v>
      </c>
      <c r="AF146" s="37">
        <v>0</v>
      </c>
      <c r="AG146" s="48">
        <f t="shared" si="63"/>
        <v>0</v>
      </c>
    </row>
    <row r="147" spans="1:33" hidden="1" x14ac:dyDescent="0.2">
      <c r="A147" s="37" t="s">
        <v>603</v>
      </c>
      <c r="B147" s="37" t="s">
        <v>604</v>
      </c>
      <c r="C147" s="37" t="s">
        <v>25</v>
      </c>
      <c r="D147" s="45">
        <v>2.1147417294183302</v>
      </c>
      <c r="E147" s="37">
        <v>5.2389196712965297E-2</v>
      </c>
      <c r="F147" s="46">
        <v>5.1450053699043E-2</v>
      </c>
      <c r="G147" s="46">
        <v>0.40474331582906597</v>
      </c>
      <c r="H147" s="38">
        <f t="shared" si="66"/>
        <v>1.606159163177256</v>
      </c>
      <c r="I147" s="47">
        <f t="shared" si="67"/>
        <v>2.4773330938797522</v>
      </c>
      <c r="J147" s="47">
        <f t="shared" si="68"/>
        <v>2.4329237458795774</v>
      </c>
      <c r="K147" s="47">
        <f t="shared" si="69"/>
        <v>19.139136954581804</v>
      </c>
      <c r="L147" s="47">
        <f t="shared" si="70"/>
        <v>75.950606205658872</v>
      </c>
      <c r="M147" s="37">
        <v>3.6416386115692097E-2</v>
      </c>
      <c r="N147" s="45">
        <v>1.4486787001429101E-2</v>
      </c>
      <c r="O147" s="45">
        <v>1.6079985175398898E-2</v>
      </c>
      <c r="P147" s="38">
        <f t="shared" si="71"/>
        <v>2.0477585711258102</v>
      </c>
      <c r="Q147" s="47">
        <f t="shared" si="72"/>
        <v>1.7220252293271103</v>
      </c>
      <c r="R147" s="47">
        <f t="shared" si="73"/>
        <v>0.68503812072662706</v>
      </c>
      <c r="S147" s="47">
        <f t="shared" si="74"/>
        <v>0.7603758393618012</v>
      </c>
      <c r="T147" s="47">
        <f t="shared" si="75"/>
        <v>96.832560810584468</v>
      </c>
      <c r="V147" s="40">
        <f t="shared" si="76"/>
        <v>100</v>
      </c>
      <c r="W147" s="40">
        <f t="shared" si="77"/>
        <v>3.1674391894155387</v>
      </c>
      <c r="Y147" s="37">
        <v>3.0832396890444198E-3</v>
      </c>
      <c r="Z147" s="48">
        <f t="shared" si="78"/>
        <v>0.14579745820273191</v>
      </c>
      <c r="AA147" s="37">
        <v>1.9E-2</v>
      </c>
      <c r="AB147" s="48">
        <f t="shared" si="64"/>
        <v>0.89845486735753965</v>
      </c>
      <c r="AC147" s="37">
        <v>5.6017975219641797E-3</v>
      </c>
      <c r="AD147" s="48">
        <f t="shared" si="65"/>
        <v>0.26489274997684847</v>
      </c>
      <c r="AF147" s="37">
        <v>0</v>
      </c>
      <c r="AG147" s="48">
        <f t="shared" si="63"/>
        <v>0</v>
      </c>
    </row>
    <row r="148" spans="1:33" hidden="1" x14ac:dyDescent="0.2">
      <c r="A148" s="37" t="s">
        <v>605</v>
      </c>
      <c r="B148" s="37" t="s">
        <v>606</v>
      </c>
      <c r="C148" s="37" t="s">
        <v>25</v>
      </c>
      <c r="D148" s="45">
        <v>0.488517065396532</v>
      </c>
      <c r="E148" s="37">
        <v>0</v>
      </c>
      <c r="F148" s="46">
        <v>0</v>
      </c>
      <c r="G148" s="46">
        <v>0</v>
      </c>
      <c r="H148" s="38">
        <f t="shared" si="66"/>
        <v>0.488517065396532</v>
      </c>
      <c r="I148" s="47">
        <f t="shared" si="67"/>
        <v>0</v>
      </c>
      <c r="J148" s="47">
        <f t="shared" si="68"/>
        <v>0</v>
      </c>
      <c r="K148" s="47">
        <f t="shared" si="69"/>
        <v>0</v>
      </c>
      <c r="L148" s="47">
        <f t="shared" si="70"/>
        <v>100</v>
      </c>
      <c r="M148" s="37">
        <v>0</v>
      </c>
      <c r="N148" s="45">
        <v>0</v>
      </c>
      <c r="O148" s="45">
        <v>4.3823384887538798E-3</v>
      </c>
      <c r="P148" s="38">
        <f t="shared" si="71"/>
        <v>0.48413472690777815</v>
      </c>
      <c r="Q148" s="47">
        <f t="shared" si="72"/>
        <v>0</v>
      </c>
      <c r="R148" s="47">
        <f t="shared" si="73"/>
        <v>0</v>
      </c>
      <c r="S148" s="47">
        <f t="shared" si="74"/>
        <v>0.89706968275442156</v>
      </c>
      <c r="T148" s="47">
        <f t="shared" si="75"/>
        <v>99.10293031724558</v>
      </c>
      <c r="V148" s="40">
        <f t="shared" si="76"/>
        <v>100</v>
      </c>
      <c r="W148" s="40">
        <f t="shared" si="77"/>
        <v>0.89706968275442156</v>
      </c>
      <c r="Y148" s="37">
        <v>0</v>
      </c>
      <c r="Z148" s="48">
        <f t="shared" si="78"/>
        <v>0</v>
      </c>
      <c r="AA148" s="37">
        <v>0</v>
      </c>
      <c r="AB148" s="48">
        <f t="shared" si="64"/>
        <v>0</v>
      </c>
      <c r="AC148" s="37">
        <v>0</v>
      </c>
      <c r="AD148" s="48">
        <f t="shared" si="65"/>
        <v>0</v>
      </c>
      <c r="AF148" s="37">
        <v>0</v>
      </c>
      <c r="AG148" s="48">
        <f t="shared" si="63"/>
        <v>0</v>
      </c>
    </row>
    <row r="149" spans="1:33" hidden="1" x14ac:dyDescent="0.2">
      <c r="A149" s="37" t="s">
        <v>607</v>
      </c>
      <c r="B149" s="37" t="s">
        <v>608</v>
      </c>
      <c r="C149" s="37" t="s">
        <v>25</v>
      </c>
      <c r="D149" s="45">
        <v>0.521549064506031</v>
      </c>
      <c r="E149" s="37">
        <v>4.1358561685075901E-3</v>
      </c>
      <c r="F149" s="46">
        <v>5.5840060207131302E-2</v>
      </c>
      <c r="G149" s="46">
        <v>0.167977490253472</v>
      </c>
      <c r="H149" s="38">
        <f t="shared" si="66"/>
        <v>0.2935956578769201</v>
      </c>
      <c r="I149" s="47">
        <f t="shared" si="67"/>
        <v>0.79299464805381981</v>
      </c>
      <c r="J149" s="47">
        <f t="shared" si="68"/>
        <v>10.706578538304633</v>
      </c>
      <c r="K149" s="47">
        <f t="shared" si="69"/>
        <v>32.20741857001827</v>
      </c>
      <c r="L149" s="47">
        <f t="shared" si="70"/>
        <v>56.293008243623277</v>
      </c>
      <c r="M149" s="37">
        <v>0</v>
      </c>
      <c r="N149" s="45">
        <v>0</v>
      </c>
      <c r="O149" s="45">
        <v>0</v>
      </c>
      <c r="P149" s="38">
        <f t="shared" si="71"/>
        <v>0.521549064506031</v>
      </c>
      <c r="Q149" s="47">
        <f t="shared" si="72"/>
        <v>0</v>
      </c>
      <c r="R149" s="47">
        <f t="shared" si="73"/>
        <v>0</v>
      </c>
      <c r="S149" s="47">
        <f t="shared" si="74"/>
        <v>0</v>
      </c>
      <c r="T149" s="47">
        <f t="shared" si="75"/>
        <v>100</v>
      </c>
      <c r="V149" s="40">
        <f t="shared" si="76"/>
        <v>100</v>
      </c>
      <c r="W149" s="40">
        <f t="shared" si="77"/>
        <v>0</v>
      </c>
      <c r="Y149" s="37">
        <v>5.1171301671920799E-2</v>
      </c>
      <c r="Z149" s="48">
        <f t="shared" si="78"/>
        <v>9.8114070476544928</v>
      </c>
      <c r="AA149" s="37">
        <v>0</v>
      </c>
      <c r="AB149" s="48">
        <f t="shared" si="64"/>
        <v>0</v>
      </c>
      <c r="AC149" s="37">
        <v>0</v>
      </c>
      <c r="AD149" s="48">
        <f t="shared" si="65"/>
        <v>0</v>
      </c>
      <c r="AF149" s="37">
        <v>0</v>
      </c>
      <c r="AG149" s="48">
        <f t="shared" si="63"/>
        <v>0</v>
      </c>
    </row>
    <row r="150" spans="1:33" hidden="1" x14ac:dyDescent="0.2">
      <c r="A150" s="37" t="s">
        <v>609</v>
      </c>
      <c r="B150" s="37" t="s">
        <v>610</v>
      </c>
      <c r="C150" s="37" t="s">
        <v>25</v>
      </c>
      <c r="D150" s="45">
        <v>3.0705398911376398</v>
      </c>
      <c r="E150" s="37">
        <v>0</v>
      </c>
      <c r="F150" s="46">
        <v>0</v>
      </c>
      <c r="G150" s="46">
        <v>0</v>
      </c>
      <c r="H150" s="38">
        <f t="shared" si="66"/>
        <v>3.0705398911376398</v>
      </c>
      <c r="I150" s="47">
        <f t="shared" si="67"/>
        <v>0</v>
      </c>
      <c r="J150" s="47">
        <f t="shared" si="68"/>
        <v>0</v>
      </c>
      <c r="K150" s="47">
        <f t="shared" si="69"/>
        <v>0</v>
      </c>
      <c r="L150" s="47">
        <f t="shared" si="70"/>
        <v>100</v>
      </c>
      <c r="M150" s="37">
        <v>3.08099556378147E-2</v>
      </c>
      <c r="N150" s="45">
        <v>2.4007761566259399E-3</v>
      </c>
      <c r="O150" s="45">
        <v>7.7314130960927499E-2</v>
      </c>
      <c r="P150" s="38">
        <f t="shared" si="71"/>
        <v>2.9600150283822715</v>
      </c>
      <c r="Q150" s="47">
        <f t="shared" si="72"/>
        <v>1.0034051577294301</v>
      </c>
      <c r="R150" s="47">
        <f t="shared" si="73"/>
        <v>7.8187427675347629E-2</v>
      </c>
      <c r="S150" s="47">
        <f t="shared" si="74"/>
        <v>2.5179327969024525</v>
      </c>
      <c r="T150" s="47">
        <f t="shared" si="75"/>
        <v>96.400474617692765</v>
      </c>
      <c r="V150" s="40">
        <f t="shared" si="76"/>
        <v>100</v>
      </c>
      <c r="W150" s="40">
        <f t="shared" si="77"/>
        <v>3.5995253823072302</v>
      </c>
      <c r="Y150" s="37">
        <v>0</v>
      </c>
      <c r="Z150" s="48">
        <f t="shared" si="78"/>
        <v>0</v>
      </c>
      <c r="AA150" s="37">
        <v>0</v>
      </c>
      <c r="AB150" s="48">
        <f t="shared" si="64"/>
        <v>0</v>
      </c>
      <c r="AC150" s="37">
        <v>5.4661232334571597E-3</v>
      </c>
      <c r="AD150" s="48">
        <f t="shared" si="65"/>
        <v>0.17801831037055676</v>
      </c>
      <c r="AF150" s="37">
        <v>0</v>
      </c>
      <c r="AG150" s="48">
        <f t="shared" si="63"/>
        <v>0</v>
      </c>
    </row>
    <row r="151" spans="1:33" hidden="1" x14ac:dyDescent="0.2">
      <c r="A151" s="37" t="s">
        <v>611</v>
      </c>
      <c r="B151" s="37" t="s">
        <v>612</v>
      </c>
      <c r="C151" s="37" t="s">
        <v>26</v>
      </c>
      <c r="D151" s="45">
        <v>0.34963159826940299</v>
      </c>
      <c r="E151" s="37">
        <v>0</v>
      </c>
      <c r="F151" s="46">
        <v>0</v>
      </c>
      <c r="G151" s="46">
        <v>0</v>
      </c>
      <c r="H151" s="38">
        <f t="shared" si="66"/>
        <v>0.34963159826940299</v>
      </c>
      <c r="I151" s="47">
        <f t="shared" si="67"/>
        <v>0</v>
      </c>
      <c r="J151" s="47">
        <f t="shared" si="68"/>
        <v>0</v>
      </c>
      <c r="K151" s="47">
        <f t="shared" si="69"/>
        <v>0</v>
      </c>
      <c r="L151" s="47">
        <f t="shared" si="70"/>
        <v>100</v>
      </c>
      <c r="M151" s="37">
        <v>0</v>
      </c>
      <c r="N151" s="45">
        <v>0</v>
      </c>
      <c r="O151" s="45">
        <v>0</v>
      </c>
      <c r="P151" s="38">
        <f t="shared" si="71"/>
        <v>0.34963159826940299</v>
      </c>
      <c r="Q151" s="47">
        <f t="shared" si="72"/>
        <v>0</v>
      </c>
      <c r="R151" s="47">
        <f t="shared" si="73"/>
        <v>0</v>
      </c>
      <c r="S151" s="47">
        <f t="shared" si="74"/>
        <v>0</v>
      </c>
      <c r="T151" s="47">
        <f t="shared" si="75"/>
        <v>100</v>
      </c>
      <c r="V151" s="40">
        <f t="shared" si="76"/>
        <v>100</v>
      </c>
      <c r="W151" s="40">
        <f t="shared" si="77"/>
        <v>0</v>
      </c>
      <c r="Y151" s="37">
        <v>0</v>
      </c>
      <c r="Z151" s="48">
        <f t="shared" si="78"/>
        <v>0</v>
      </c>
      <c r="AA151" s="37">
        <v>0</v>
      </c>
      <c r="AB151" s="48">
        <f t="shared" si="64"/>
        <v>0</v>
      </c>
      <c r="AC151" s="37">
        <v>0</v>
      </c>
      <c r="AD151" s="48">
        <f t="shared" si="65"/>
        <v>0</v>
      </c>
      <c r="AF151" s="37">
        <v>0</v>
      </c>
      <c r="AG151" s="48">
        <f t="shared" si="63"/>
        <v>0</v>
      </c>
    </row>
    <row r="152" spans="1:33" hidden="1" x14ac:dyDescent="0.2">
      <c r="A152" s="37" t="s">
        <v>613</v>
      </c>
      <c r="B152" s="37" t="s">
        <v>614</v>
      </c>
      <c r="C152" s="37" t="s">
        <v>25</v>
      </c>
      <c r="D152" s="45">
        <v>2.0334999341316502</v>
      </c>
      <c r="E152" s="37">
        <v>0</v>
      </c>
      <c r="F152" s="46">
        <v>2.04455487060477E-4</v>
      </c>
      <c r="G152" s="46">
        <v>4.0282658980271599E-2</v>
      </c>
      <c r="H152" s="38">
        <f t="shared" si="66"/>
        <v>1.993012819664318</v>
      </c>
      <c r="I152" s="47">
        <f t="shared" si="67"/>
        <v>0</v>
      </c>
      <c r="J152" s="47">
        <f t="shared" si="68"/>
        <v>1.0054364085720222E-2</v>
      </c>
      <c r="K152" s="47">
        <f t="shared" si="69"/>
        <v>1.9809520671301712</v>
      </c>
      <c r="L152" s="47">
        <f t="shared" si="70"/>
        <v>98.008993568784092</v>
      </c>
      <c r="M152" s="37">
        <v>0</v>
      </c>
      <c r="N152" s="45">
        <v>0</v>
      </c>
      <c r="O152" s="45">
        <v>2.6747070190431901E-2</v>
      </c>
      <c r="P152" s="38">
        <f t="shared" si="71"/>
        <v>2.0067528639412182</v>
      </c>
      <c r="Q152" s="47">
        <f t="shared" si="72"/>
        <v>0</v>
      </c>
      <c r="R152" s="47">
        <f t="shared" si="73"/>
        <v>0</v>
      </c>
      <c r="S152" s="47">
        <f t="shared" si="74"/>
        <v>1.3153219108341647</v>
      </c>
      <c r="T152" s="47">
        <f t="shared" si="75"/>
        <v>98.684678089165828</v>
      </c>
      <c r="V152" s="40">
        <f t="shared" si="76"/>
        <v>99.999999999999986</v>
      </c>
      <c r="W152" s="40">
        <f t="shared" si="77"/>
        <v>1.3153219108341647</v>
      </c>
      <c r="Y152" s="37">
        <v>0</v>
      </c>
      <c r="Z152" s="48">
        <f t="shared" si="78"/>
        <v>0</v>
      </c>
      <c r="AA152" s="37">
        <v>2.4E-2</v>
      </c>
      <c r="AB152" s="48">
        <f t="shared" si="64"/>
        <v>1.1802311668256107</v>
      </c>
      <c r="AC152" s="37">
        <v>6.4574759193579603E-3</v>
      </c>
      <c r="AD152" s="48">
        <f t="shared" si="65"/>
        <v>0.31755476412717198</v>
      </c>
      <c r="AF152" s="37">
        <v>0</v>
      </c>
      <c r="AG152" s="48">
        <f t="shared" si="63"/>
        <v>0</v>
      </c>
    </row>
    <row r="153" spans="1:33" hidden="1" x14ac:dyDescent="0.2">
      <c r="A153" s="37" t="s">
        <v>615</v>
      </c>
      <c r="B153" s="37" t="s">
        <v>616</v>
      </c>
      <c r="C153" s="37" t="s">
        <v>33</v>
      </c>
      <c r="D153" s="45">
        <v>1.4049342114388901</v>
      </c>
      <c r="E153" s="37">
        <v>0</v>
      </c>
      <c r="F153" s="46">
        <v>0</v>
      </c>
      <c r="G153" s="46">
        <v>0</v>
      </c>
      <c r="H153" s="38">
        <f t="shared" si="66"/>
        <v>1.4049342114388901</v>
      </c>
      <c r="I153" s="47">
        <f t="shared" si="67"/>
        <v>0</v>
      </c>
      <c r="J153" s="47">
        <f t="shared" si="68"/>
        <v>0</v>
      </c>
      <c r="K153" s="47">
        <f t="shared" si="69"/>
        <v>0</v>
      </c>
      <c r="L153" s="47">
        <f t="shared" si="70"/>
        <v>100</v>
      </c>
      <c r="M153" s="37">
        <v>0</v>
      </c>
      <c r="N153" s="45">
        <v>0</v>
      </c>
      <c r="O153" s="45">
        <v>5.4507536205637697E-4</v>
      </c>
      <c r="P153" s="38">
        <f t="shared" si="71"/>
        <v>1.4043891360768337</v>
      </c>
      <c r="Q153" s="47">
        <f t="shared" si="72"/>
        <v>0</v>
      </c>
      <c r="R153" s="47">
        <f t="shared" si="73"/>
        <v>0</v>
      </c>
      <c r="S153" s="47">
        <f t="shared" si="74"/>
        <v>3.8797216098690322E-2</v>
      </c>
      <c r="T153" s="47">
        <f t="shared" si="75"/>
        <v>99.9612027839013</v>
      </c>
      <c r="V153" s="40">
        <f t="shared" si="76"/>
        <v>100</v>
      </c>
      <c r="W153" s="40">
        <f t="shared" si="77"/>
        <v>3.8797216098690322E-2</v>
      </c>
      <c r="Y153" s="37">
        <v>0</v>
      </c>
      <c r="Z153" s="48">
        <f t="shared" si="78"/>
        <v>0</v>
      </c>
      <c r="AA153" s="37">
        <v>0</v>
      </c>
      <c r="AB153" s="48">
        <f t="shared" si="64"/>
        <v>0</v>
      </c>
      <c r="AC153" s="37">
        <v>1.9708213891135501E-6</v>
      </c>
      <c r="AD153" s="48">
        <f t="shared" si="65"/>
        <v>1.402785534772547E-4</v>
      </c>
      <c r="AF153" s="37">
        <v>0</v>
      </c>
      <c r="AG153" s="48">
        <f t="shared" si="63"/>
        <v>0</v>
      </c>
    </row>
    <row r="154" spans="1:33" hidden="1" x14ac:dyDescent="0.2">
      <c r="A154" s="37" t="s">
        <v>617</v>
      </c>
      <c r="B154" s="37" t="s">
        <v>618</v>
      </c>
      <c r="C154" s="37" t="s">
        <v>27</v>
      </c>
      <c r="D154" s="45">
        <v>5.2801505588930997</v>
      </c>
      <c r="E154" s="37">
        <v>0</v>
      </c>
      <c r="F154" s="46">
        <v>0</v>
      </c>
      <c r="G154" s="46">
        <v>0</v>
      </c>
      <c r="H154" s="38">
        <f t="shared" si="66"/>
        <v>5.2801505588930997</v>
      </c>
      <c r="I154" s="47">
        <f t="shared" si="67"/>
        <v>0</v>
      </c>
      <c r="J154" s="47">
        <f t="shared" si="68"/>
        <v>0</v>
      </c>
      <c r="K154" s="47">
        <f t="shared" si="69"/>
        <v>0</v>
      </c>
      <c r="L154" s="47">
        <f t="shared" si="70"/>
        <v>100</v>
      </c>
      <c r="M154" s="37">
        <v>0</v>
      </c>
      <c r="N154" s="45">
        <v>0</v>
      </c>
      <c r="O154" s="45">
        <v>3.15435399465262E-2</v>
      </c>
      <c r="P154" s="38">
        <f t="shared" si="71"/>
        <v>5.2486070189465739</v>
      </c>
      <c r="Q154" s="47">
        <f t="shared" si="72"/>
        <v>0</v>
      </c>
      <c r="R154" s="47">
        <f t="shared" si="73"/>
        <v>0</v>
      </c>
      <c r="S154" s="47">
        <f t="shared" si="74"/>
        <v>0.59739849450692195</v>
      </c>
      <c r="T154" s="47">
        <f t="shared" si="75"/>
        <v>99.402601505493081</v>
      </c>
      <c r="V154" s="40">
        <f t="shared" si="76"/>
        <v>100</v>
      </c>
      <c r="W154" s="40">
        <f t="shared" si="77"/>
        <v>0.59739849450692195</v>
      </c>
      <c r="Y154" s="37">
        <v>0</v>
      </c>
      <c r="Z154" s="48">
        <f t="shared" si="78"/>
        <v>0</v>
      </c>
      <c r="AA154" s="37">
        <v>0</v>
      </c>
      <c r="AB154" s="48">
        <f t="shared" si="64"/>
        <v>0</v>
      </c>
      <c r="AC154" s="37">
        <v>0</v>
      </c>
      <c r="AD154" s="48">
        <f t="shared" si="65"/>
        <v>0</v>
      </c>
      <c r="AF154" s="37">
        <v>0</v>
      </c>
      <c r="AG154" s="48">
        <f t="shared" si="63"/>
        <v>0</v>
      </c>
    </row>
    <row r="155" spans="1:33" hidden="1" x14ac:dyDescent="0.2">
      <c r="A155" s="37" t="s">
        <v>619</v>
      </c>
      <c r="B155" s="37" t="s">
        <v>620</v>
      </c>
      <c r="C155" s="37" t="s">
        <v>25</v>
      </c>
      <c r="D155" s="45">
        <v>1.3795705366878701</v>
      </c>
      <c r="E155" s="37">
        <v>0</v>
      </c>
      <c r="F155" s="46">
        <v>0</v>
      </c>
      <c r="G155" s="46">
        <v>0</v>
      </c>
      <c r="H155" s="38">
        <f t="shared" si="66"/>
        <v>1.3795705366878701</v>
      </c>
      <c r="I155" s="47">
        <f t="shared" si="67"/>
        <v>0</v>
      </c>
      <c r="J155" s="47">
        <f t="shared" si="68"/>
        <v>0</v>
      </c>
      <c r="K155" s="47">
        <f t="shared" si="69"/>
        <v>0</v>
      </c>
      <c r="L155" s="47">
        <f t="shared" si="70"/>
        <v>100</v>
      </c>
      <c r="M155" s="37">
        <v>0</v>
      </c>
      <c r="N155" s="45">
        <v>0</v>
      </c>
      <c r="O155" s="45">
        <v>0</v>
      </c>
      <c r="P155" s="38">
        <f t="shared" si="71"/>
        <v>1.3795705366878701</v>
      </c>
      <c r="Q155" s="47">
        <f t="shared" si="72"/>
        <v>0</v>
      </c>
      <c r="R155" s="47">
        <f t="shared" si="73"/>
        <v>0</v>
      </c>
      <c r="S155" s="47">
        <f t="shared" si="74"/>
        <v>0</v>
      </c>
      <c r="T155" s="47">
        <f t="shared" si="75"/>
        <v>100</v>
      </c>
      <c r="V155" s="40">
        <f t="shared" si="76"/>
        <v>100</v>
      </c>
      <c r="W155" s="40">
        <f t="shared" si="77"/>
        <v>0</v>
      </c>
      <c r="Y155" s="37">
        <v>0</v>
      </c>
      <c r="Z155" s="48">
        <f t="shared" si="78"/>
        <v>0</v>
      </c>
      <c r="AA155" s="37">
        <v>0</v>
      </c>
      <c r="AB155" s="48">
        <f t="shared" si="64"/>
        <v>0</v>
      </c>
      <c r="AC155" s="37">
        <v>0</v>
      </c>
      <c r="AD155" s="48">
        <f t="shared" si="65"/>
        <v>0</v>
      </c>
      <c r="AF155" s="37">
        <v>0</v>
      </c>
      <c r="AG155" s="48">
        <f t="shared" si="63"/>
        <v>0</v>
      </c>
    </row>
    <row r="156" spans="1:33" hidden="1" x14ac:dyDescent="0.2">
      <c r="A156" s="37" t="s">
        <v>621</v>
      </c>
      <c r="B156" s="37" t="s">
        <v>622</v>
      </c>
      <c r="C156" s="37" t="s">
        <v>25</v>
      </c>
      <c r="D156" s="45">
        <v>5.63694161668848</v>
      </c>
      <c r="E156" s="37">
        <v>0</v>
      </c>
      <c r="F156" s="46">
        <v>0</v>
      </c>
      <c r="G156" s="46">
        <v>0</v>
      </c>
      <c r="H156" s="38">
        <f t="shared" si="66"/>
        <v>5.63694161668848</v>
      </c>
      <c r="I156" s="47">
        <f t="shared" si="67"/>
        <v>0</v>
      </c>
      <c r="J156" s="47">
        <f t="shared" si="68"/>
        <v>0</v>
      </c>
      <c r="K156" s="47">
        <f t="shared" si="69"/>
        <v>0</v>
      </c>
      <c r="L156" s="47">
        <f t="shared" si="70"/>
        <v>100</v>
      </c>
      <c r="M156" s="37">
        <v>9.6030988525599194E-3</v>
      </c>
      <c r="N156" s="45">
        <v>4.8015499354340102E-3</v>
      </c>
      <c r="O156" s="45">
        <v>2.2807357540912902E-2</v>
      </c>
      <c r="P156" s="38">
        <f t="shared" si="71"/>
        <v>5.5997296103595735</v>
      </c>
      <c r="Q156" s="47">
        <f t="shared" si="72"/>
        <v>0.17036009072950853</v>
      </c>
      <c r="R156" s="47">
        <f t="shared" si="73"/>
        <v>8.5180054397206342E-2</v>
      </c>
      <c r="S156" s="47">
        <f t="shared" si="74"/>
        <v>0.40460517585263694</v>
      </c>
      <c r="T156" s="47">
        <f t="shared" si="75"/>
        <v>99.339854679020661</v>
      </c>
      <c r="V156" s="40">
        <f t="shared" si="76"/>
        <v>100</v>
      </c>
      <c r="W156" s="40">
        <f t="shared" si="77"/>
        <v>0.66014532097935175</v>
      </c>
      <c r="Y156" s="37">
        <v>0</v>
      </c>
      <c r="Z156" s="48">
        <f t="shared" si="78"/>
        <v>0</v>
      </c>
      <c r="AA156" s="37">
        <v>0</v>
      </c>
      <c r="AB156" s="48">
        <f t="shared" si="64"/>
        <v>0</v>
      </c>
      <c r="AC156" s="37">
        <v>7.2023245436954302E-3</v>
      </c>
      <c r="AD156" s="48">
        <f t="shared" si="65"/>
        <v>0.12777007521902564</v>
      </c>
      <c r="AF156" s="37">
        <v>0</v>
      </c>
      <c r="AG156" s="48">
        <f t="shared" si="63"/>
        <v>0</v>
      </c>
    </row>
    <row r="157" spans="1:33" hidden="1" x14ac:dyDescent="0.2">
      <c r="A157" s="37" t="s">
        <v>623</v>
      </c>
      <c r="B157" s="37" t="s">
        <v>624</v>
      </c>
      <c r="C157" s="37" t="s">
        <v>25</v>
      </c>
      <c r="D157" s="45">
        <v>5.4572897924781598</v>
      </c>
      <c r="E157" s="37">
        <v>0</v>
      </c>
      <c r="F157" s="46">
        <v>0</v>
      </c>
      <c r="G157" s="46">
        <v>0</v>
      </c>
      <c r="H157" s="38">
        <f t="shared" si="66"/>
        <v>5.4572897924781598</v>
      </c>
      <c r="I157" s="47">
        <f t="shared" si="67"/>
        <v>0</v>
      </c>
      <c r="J157" s="47">
        <f t="shared" si="68"/>
        <v>0</v>
      </c>
      <c r="K157" s="47">
        <f t="shared" si="69"/>
        <v>0</v>
      </c>
      <c r="L157" s="47">
        <f t="shared" si="70"/>
        <v>100</v>
      </c>
      <c r="M157" s="37">
        <v>3.2240315496375002E-2</v>
      </c>
      <c r="N157" s="45">
        <v>7.7195784550902298E-3</v>
      </c>
      <c r="O157" s="45">
        <v>0.23298243638406599</v>
      </c>
      <c r="P157" s="38">
        <f t="shared" si="71"/>
        <v>5.1843474621426289</v>
      </c>
      <c r="Q157" s="47">
        <f t="shared" si="72"/>
        <v>0.59077521484771012</v>
      </c>
      <c r="R157" s="47">
        <f t="shared" si="73"/>
        <v>0.14145443523505399</v>
      </c>
      <c r="S157" s="47">
        <f t="shared" si="74"/>
        <v>4.2691967119867478</v>
      </c>
      <c r="T157" s="47">
        <f t="shared" si="75"/>
        <v>94.998573637930491</v>
      </c>
      <c r="V157" s="40">
        <f t="shared" si="76"/>
        <v>100</v>
      </c>
      <c r="W157" s="40">
        <f t="shared" si="77"/>
        <v>5.0014263620695116</v>
      </c>
      <c r="Y157" s="37">
        <v>0</v>
      </c>
      <c r="Z157" s="48">
        <f t="shared" si="78"/>
        <v>0</v>
      </c>
      <c r="AA157" s="37">
        <v>0</v>
      </c>
      <c r="AB157" s="48">
        <f t="shared" si="64"/>
        <v>0</v>
      </c>
      <c r="AC157" s="37">
        <v>2.9274205493563799E-2</v>
      </c>
      <c r="AD157" s="48">
        <f t="shared" si="65"/>
        <v>0.53642387717640994</v>
      </c>
      <c r="AF157" s="37">
        <v>0</v>
      </c>
      <c r="AG157" s="48">
        <f t="shared" si="63"/>
        <v>0</v>
      </c>
    </row>
    <row r="158" spans="1:33" hidden="1" x14ac:dyDescent="0.2">
      <c r="A158" s="37" t="s">
        <v>625</v>
      </c>
      <c r="B158" s="37" t="s">
        <v>626</v>
      </c>
      <c r="C158" s="37" t="s">
        <v>25</v>
      </c>
      <c r="D158" s="45">
        <v>2.9897803847454401</v>
      </c>
      <c r="E158" s="37">
        <v>0</v>
      </c>
      <c r="F158" s="46">
        <v>0</v>
      </c>
      <c r="G158" s="46">
        <v>0</v>
      </c>
      <c r="H158" s="38">
        <f t="shared" si="66"/>
        <v>2.9897803847454401</v>
      </c>
      <c r="I158" s="47">
        <f t="shared" si="67"/>
        <v>0</v>
      </c>
      <c r="J158" s="47">
        <f t="shared" si="68"/>
        <v>0</v>
      </c>
      <c r="K158" s="47">
        <f t="shared" si="69"/>
        <v>0</v>
      </c>
      <c r="L158" s="47">
        <f t="shared" si="70"/>
        <v>100</v>
      </c>
      <c r="M158" s="37">
        <v>7.3514625622979599E-2</v>
      </c>
      <c r="N158" s="45">
        <v>2.5203149119712099E-2</v>
      </c>
      <c r="O158" s="45">
        <v>0.108603744679645</v>
      </c>
      <c r="P158" s="38">
        <f t="shared" si="71"/>
        <v>2.7824588653231035</v>
      </c>
      <c r="Q158" s="47">
        <f t="shared" si="72"/>
        <v>2.4588637345427924</v>
      </c>
      <c r="R158" s="47">
        <f t="shared" si="73"/>
        <v>0.84297660284027787</v>
      </c>
      <c r="S158" s="47">
        <f t="shared" si="74"/>
        <v>3.6324990702918094</v>
      </c>
      <c r="T158" s="47">
        <f t="shared" si="75"/>
        <v>93.065660592325131</v>
      </c>
      <c r="V158" s="40">
        <f t="shared" si="76"/>
        <v>100</v>
      </c>
      <c r="W158" s="40">
        <f t="shared" si="77"/>
        <v>6.9343394076748801</v>
      </c>
      <c r="Y158" s="37">
        <v>0</v>
      </c>
      <c r="Z158" s="48">
        <f t="shared" si="78"/>
        <v>0</v>
      </c>
      <c r="AA158" s="37">
        <v>0</v>
      </c>
      <c r="AB158" s="48">
        <f t="shared" si="64"/>
        <v>0</v>
      </c>
      <c r="AC158" s="37">
        <v>5.6346783054471598E-2</v>
      </c>
      <c r="AD158" s="48">
        <f t="shared" si="65"/>
        <v>1.8846462215742026</v>
      </c>
      <c r="AF158" s="37">
        <v>0</v>
      </c>
      <c r="AG158" s="48">
        <f t="shared" si="63"/>
        <v>0</v>
      </c>
    </row>
    <row r="159" spans="1:33" hidden="1" x14ac:dyDescent="0.2">
      <c r="A159" s="37" t="s">
        <v>627</v>
      </c>
      <c r="B159" s="37" t="s">
        <v>628</v>
      </c>
      <c r="C159" s="37" t="s">
        <v>30</v>
      </c>
      <c r="D159" s="45">
        <v>6.6731436619214897</v>
      </c>
      <c r="E159" s="37">
        <v>0</v>
      </c>
      <c r="F159" s="46">
        <v>0</v>
      </c>
      <c r="G159" s="46">
        <v>0</v>
      </c>
      <c r="H159" s="38">
        <f t="shared" si="66"/>
        <v>6.6731436619214897</v>
      </c>
      <c r="I159" s="47">
        <f t="shared" si="67"/>
        <v>0</v>
      </c>
      <c r="J159" s="47">
        <f t="shared" si="68"/>
        <v>0</v>
      </c>
      <c r="K159" s="47">
        <f t="shared" si="69"/>
        <v>0</v>
      </c>
      <c r="L159" s="47">
        <f t="shared" si="70"/>
        <v>100</v>
      </c>
      <c r="M159" s="37">
        <v>3.4189438381378202E-2</v>
      </c>
      <c r="N159" s="45">
        <v>5.74250434030782E-3</v>
      </c>
      <c r="O159" s="45">
        <v>0.120346900659352</v>
      </c>
      <c r="P159" s="38">
        <f t="shared" si="71"/>
        <v>6.5128648185404519</v>
      </c>
      <c r="Q159" s="47">
        <f t="shared" si="72"/>
        <v>0.51234380845823979</v>
      </c>
      <c r="R159" s="47">
        <f t="shared" si="73"/>
        <v>8.6053959441573027E-2</v>
      </c>
      <c r="S159" s="47">
        <f t="shared" si="74"/>
        <v>1.8034513679973565</v>
      </c>
      <c r="T159" s="47">
        <f t="shared" si="75"/>
        <v>97.598150864102834</v>
      </c>
      <c r="V159" s="40">
        <f t="shared" si="76"/>
        <v>100</v>
      </c>
      <c r="W159" s="40">
        <f t="shared" si="77"/>
        <v>2.4018491358971694</v>
      </c>
      <c r="Y159" s="37">
        <v>0</v>
      </c>
      <c r="Z159" s="48">
        <f t="shared" si="78"/>
        <v>0</v>
      </c>
      <c r="AA159" s="37">
        <v>0</v>
      </c>
      <c r="AB159" s="48">
        <f t="shared" si="64"/>
        <v>0</v>
      </c>
      <c r="AC159" s="37">
        <v>2.6505769349130601E-2</v>
      </c>
      <c r="AD159" s="48">
        <f t="shared" si="65"/>
        <v>0.39720064023765422</v>
      </c>
      <c r="AF159" s="37">
        <v>0</v>
      </c>
      <c r="AG159" s="48">
        <f t="shared" si="63"/>
        <v>0</v>
      </c>
    </row>
    <row r="160" spans="1:33" hidden="1" x14ac:dyDescent="0.2">
      <c r="A160" s="37" t="s">
        <v>629</v>
      </c>
      <c r="B160" s="37" t="s">
        <v>630</v>
      </c>
      <c r="C160" s="37" t="s">
        <v>25</v>
      </c>
      <c r="D160" s="45">
        <v>0.63296502982955405</v>
      </c>
      <c r="E160" s="37">
        <v>0</v>
      </c>
      <c r="F160" s="46">
        <v>0</v>
      </c>
      <c r="G160" s="46">
        <v>0</v>
      </c>
      <c r="H160" s="38">
        <f t="shared" si="66"/>
        <v>0.63296502982955405</v>
      </c>
      <c r="I160" s="47">
        <f t="shared" si="67"/>
        <v>0</v>
      </c>
      <c r="J160" s="47">
        <f t="shared" si="68"/>
        <v>0</v>
      </c>
      <c r="K160" s="47">
        <f t="shared" si="69"/>
        <v>0</v>
      </c>
      <c r="L160" s="47">
        <f t="shared" si="70"/>
        <v>100</v>
      </c>
      <c r="M160" s="37">
        <v>1.2762620489014E-2</v>
      </c>
      <c r="N160" s="45">
        <v>4.0013588417437797E-3</v>
      </c>
      <c r="O160" s="45">
        <v>4.4374878848553604E-3</v>
      </c>
      <c r="P160" s="38">
        <f t="shared" si="71"/>
        <v>0.61176356261394094</v>
      </c>
      <c r="Q160" s="47">
        <f t="shared" si="72"/>
        <v>2.0163231596618756</v>
      </c>
      <c r="R160" s="47">
        <f t="shared" si="73"/>
        <v>0.63216112315419271</v>
      </c>
      <c r="S160" s="47">
        <f t="shared" si="74"/>
        <v>0.70106367267245318</v>
      </c>
      <c r="T160" s="47">
        <f t="shared" si="75"/>
        <v>96.650452044511482</v>
      </c>
      <c r="V160" s="40">
        <f t="shared" si="76"/>
        <v>100</v>
      </c>
      <c r="W160" s="40">
        <f t="shared" si="77"/>
        <v>3.3495479554885215</v>
      </c>
      <c r="Y160" s="37">
        <v>0</v>
      </c>
      <c r="Z160" s="48">
        <f t="shared" si="78"/>
        <v>0</v>
      </c>
      <c r="AA160" s="37">
        <v>0</v>
      </c>
      <c r="AB160" s="48">
        <f t="shared" si="64"/>
        <v>0</v>
      </c>
      <c r="AC160" s="37">
        <v>2.0006788544997098E-3</v>
      </c>
      <c r="AD160" s="48">
        <f t="shared" si="65"/>
        <v>0.31608047209787499</v>
      </c>
      <c r="AF160" s="37">
        <v>0</v>
      </c>
      <c r="AG160" s="48">
        <f t="shared" si="63"/>
        <v>0</v>
      </c>
    </row>
    <row r="161" spans="1:33" hidden="1" x14ac:dyDescent="0.2">
      <c r="A161" s="37" t="s">
        <v>631</v>
      </c>
      <c r="B161" s="37" t="s">
        <v>632</v>
      </c>
      <c r="C161" s="37" t="s">
        <v>25</v>
      </c>
      <c r="D161" s="45">
        <v>1.9377357995709299</v>
      </c>
      <c r="E161" s="37">
        <v>0</v>
      </c>
      <c r="F161" s="46">
        <v>0</v>
      </c>
      <c r="G161" s="46">
        <v>0</v>
      </c>
      <c r="H161" s="38">
        <f t="shared" si="66"/>
        <v>1.9377357995709299</v>
      </c>
      <c r="I161" s="47">
        <f t="shared" si="67"/>
        <v>0</v>
      </c>
      <c r="J161" s="47">
        <f t="shared" si="68"/>
        <v>0</v>
      </c>
      <c r="K161" s="47">
        <f t="shared" si="69"/>
        <v>0</v>
      </c>
      <c r="L161" s="47">
        <f t="shared" si="70"/>
        <v>100</v>
      </c>
      <c r="M161" s="37">
        <v>0.14645864068741199</v>
      </c>
      <c r="N161" s="45">
        <v>0.17677818083709201</v>
      </c>
      <c r="O161" s="45">
        <v>0.39557052534350901</v>
      </c>
      <c r="P161" s="38">
        <f t="shared" si="71"/>
        <v>1.2189284527029169</v>
      </c>
      <c r="Q161" s="47">
        <f t="shared" si="72"/>
        <v>7.5582357883795162</v>
      </c>
      <c r="R161" s="47">
        <f t="shared" si="73"/>
        <v>9.1229248526159115</v>
      </c>
      <c r="S161" s="47">
        <f t="shared" si="74"/>
        <v>20.414058791250056</v>
      </c>
      <c r="T161" s="47">
        <f t="shared" si="75"/>
        <v>62.904780567754514</v>
      </c>
      <c r="V161" s="40">
        <f t="shared" si="76"/>
        <v>100</v>
      </c>
      <c r="W161" s="40">
        <f t="shared" si="77"/>
        <v>37.095219432245486</v>
      </c>
      <c r="Y161" s="37">
        <v>0</v>
      </c>
      <c r="Z161" s="48">
        <f t="shared" si="78"/>
        <v>0</v>
      </c>
      <c r="AA161" s="37">
        <v>0</v>
      </c>
      <c r="AB161" s="48">
        <f t="shared" si="64"/>
        <v>0</v>
      </c>
      <c r="AC161" s="37">
        <v>0.218570244820881</v>
      </c>
      <c r="AD161" s="48">
        <f t="shared" si="65"/>
        <v>11.279672123995372</v>
      </c>
      <c r="AF161" s="37">
        <v>0</v>
      </c>
      <c r="AG161" s="48">
        <f t="shared" si="63"/>
        <v>0</v>
      </c>
    </row>
    <row r="162" spans="1:33" hidden="1" x14ac:dyDescent="0.2">
      <c r="A162" s="37" t="s">
        <v>633</v>
      </c>
      <c r="B162" s="37" t="s">
        <v>634</v>
      </c>
      <c r="C162" s="37" t="s">
        <v>25</v>
      </c>
      <c r="D162" s="45">
        <v>2.6780966501464598</v>
      </c>
      <c r="E162" s="37">
        <v>0</v>
      </c>
      <c r="F162" s="46">
        <v>0</v>
      </c>
      <c r="G162" s="46">
        <v>0</v>
      </c>
      <c r="H162" s="38">
        <f t="shared" si="66"/>
        <v>2.6780966501464598</v>
      </c>
      <c r="I162" s="47">
        <f t="shared" si="67"/>
        <v>0</v>
      </c>
      <c r="J162" s="47">
        <f t="shared" si="68"/>
        <v>0</v>
      </c>
      <c r="K162" s="47">
        <f t="shared" si="69"/>
        <v>0</v>
      </c>
      <c r="L162" s="47">
        <f t="shared" si="70"/>
        <v>100</v>
      </c>
      <c r="M162" s="37">
        <v>1.78463515503667E-2</v>
      </c>
      <c r="N162" s="45">
        <v>1.9043820014328201E-2</v>
      </c>
      <c r="O162" s="45">
        <v>8.9797807031776703E-3</v>
      </c>
      <c r="P162" s="38">
        <f t="shared" si="71"/>
        <v>2.6322266978785871</v>
      </c>
      <c r="Q162" s="47">
        <f t="shared" si="72"/>
        <v>0.66638190781466822</v>
      </c>
      <c r="R162" s="47">
        <f t="shared" si="73"/>
        <v>0.71109532261603525</v>
      </c>
      <c r="S162" s="47">
        <f t="shared" si="74"/>
        <v>0.33530457919383094</v>
      </c>
      <c r="T162" s="47">
        <f t="shared" si="75"/>
        <v>98.287218190375455</v>
      </c>
      <c r="V162" s="40">
        <f t="shared" si="76"/>
        <v>100</v>
      </c>
      <c r="W162" s="40">
        <f t="shared" si="77"/>
        <v>1.7127818096245344</v>
      </c>
      <c r="Y162" s="37">
        <v>0</v>
      </c>
      <c r="Z162" s="48">
        <f t="shared" si="78"/>
        <v>0</v>
      </c>
      <c r="AA162" s="37">
        <v>0</v>
      </c>
      <c r="AB162" s="48">
        <f t="shared" si="64"/>
        <v>0</v>
      </c>
      <c r="AC162" s="37">
        <v>6.1788047280278901E-3</v>
      </c>
      <c r="AD162" s="48">
        <f t="shared" si="65"/>
        <v>0.23071627111329174</v>
      </c>
      <c r="AF162" s="37">
        <v>0</v>
      </c>
      <c r="AG162" s="48">
        <f t="shared" si="63"/>
        <v>0</v>
      </c>
    </row>
    <row r="163" spans="1:33" hidden="1" x14ac:dyDescent="0.2">
      <c r="A163" s="37" t="s">
        <v>635</v>
      </c>
      <c r="B163" s="37" t="s">
        <v>636</v>
      </c>
      <c r="C163" s="37" t="s">
        <v>25</v>
      </c>
      <c r="D163" s="45">
        <v>1.61146658443063</v>
      </c>
      <c r="E163" s="37">
        <v>0</v>
      </c>
      <c r="F163" s="46">
        <v>0</v>
      </c>
      <c r="G163" s="46">
        <v>0</v>
      </c>
      <c r="H163" s="38">
        <f t="shared" si="66"/>
        <v>1.61146658443063</v>
      </c>
      <c r="I163" s="47">
        <f t="shared" si="67"/>
        <v>0</v>
      </c>
      <c r="J163" s="47">
        <f t="shared" si="68"/>
        <v>0</v>
      </c>
      <c r="K163" s="47">
        <f t="shared" si="69"/>
        <v>0</v>
      </c>
      <c r="L163" s="47">
        <f t="shared" si="70"/>
        <v>100</v>
      </c>
      <c r="M163" s="37">
        <v>0</v>
      </c>
      <c r="N163" s="45">
        <v>0</v>
      </c>
      <c r="O163" s="45">
        <v>0</v>
      </c>
      <c r="P163" s="38">
        <f t="shared" si="71"/>
        <v>1.61146658443063</v>
      </c>
      <c r="Q163" s="47">
        <f t="shared" si="72"/>
        <v>0</v>
      </c>
      <c r="R163" s="47">
        <f t="shared" si="73"/>
        <v>0</v>
      </c>
      <c r="S163" s="47">
        <f t="shared" si="74"/>
        <v>0</v>
      </c>
      <c r="T163" s="47">
        <f t="shared" si="75"/>
        <v>100</v>
      </c>
      <c r="V163" s="40">
        <f t="shared" si="76"/>
        <v>100</v>
      </c>
      <c r="W163" s="40">
        <f t="shared" si="77"/>
        <v>0</v>
      </c>
      <c r="Y163" s="37">
        <v>0</v>
      </c>
      <c r="Z163" s="48">
        <f t="shared" si="78"/>
        <v>0</v>
      </c>
      <c r="AA163" s="37">
        <v>0</v>
      </c>
      <c r="AB163" s="48">
        <f t="shared" si="64"/>
        <v>0</v>
      </c>
      <c r="AC163" s="37">
        <v>0</v>
      </c>
      <c r="AD163" s="48">
        <f t="shared" si="65"/>
        <v>0</v>
      </c>
      <c r="AF163" s="37">
        <v>0</v>
      </c>
      <c r="AG163" s="48">
        <f t="shared" si="63"/>
        <v>0</v>
      </c>
    </row>
    <row r="164" spans="1:33" hidden="1" x14ac:dyDescent="0.2">
      <c r="A164" s="37" t="s">
        <v>637</v>
      </c>
      <c r="B164" s="37" t="s">
        <v>638</v>
      </c>
      <c r="C164" s="37" t="s">
        <v>25</v>
      </c>
      <c r="D164" s="45">
        <v>0.921860107778532</v>
      </c>
      <c r="E164" s="37">
        <v>0</v>
      </c>
      <c r="F164" s="46">
        <v>0</v>
      </c>
      <c r="G164" s="46">
        <v>0</v>
      </c>
      <c r="H164" s="38">
        <f t="shared" si="66"/>
        <v>0.921860107778532</v>
      </c>
      <c r="I164" s="47">
        <f t="shared" si="67"/>
        <v>0</v>
      </c>
      <c r="J164" s="47">
        <f t="shared" si="68"/>
        <v>0</v>
      </c>
      <c r="K164" s="47">
        <f t="shared" si="69"/>
        <v>0</v>
      </c>
      <c r="L164" s="47">
        <f t="shared" si="70"/>
        <v>100</v>
      </c>
      <c r="M164" s="37">
        <v>2.24128471118718E-2</v>
      </c>
      <c r="N164" s="45">
        <v>7.5382897348371405E-2</v>
      </c>
      <c r="O164" s="45">
        <v>7.7518289992290101E-2</v>
      </c>
      <c r="P164" s="38">
        <f t="shared" si="71"/>
        <v>0.74654607332599876</v>
      </c>
      <c r="Q164" s="47">
        <f t="shared" si="72"/>
        <v>2.4312633687861314</v>
      </c>
      <c r="R164" s="47">
        <f t="shared" si="73"/>
        <v>8.1772599456577648</v>
      </c>
      <c r="S164" s="47">
        <f t="shared" si="74"/>
        <v>8.4088994998483138</v>
      </c>
      <c r="T164" s="47">
        <f t="shared" si="75"/>
        <v>80.982577185707797</v>
      </c>
      <c r="V164" s="40">
        <f t="shared" si="76"/>
        <v>100</v>
      </c>
      <c r="W164" s="40">
        <f t="shared" si="77"/>
        <v>19.01742281429221</v>
      </c>
      <c r="Y164" s="37">
        <v>0</v>
      </c>
      <c r="Z164" s="48">
        <f t="shared" si="78"/>
        <v>0</v>
      </c>
      <c r="AA164" s="37">
        <v>0</v>
      </c>
      <c r="AB164" s="48">
        <f t="shared" si="64"/>
        <v>0</v>
      </c>
      <c r="AC164" s="37">
        <v>4.22090257817812E-2</v>
      </c>
      <c r="AD164" s="48">
        <f t="shared" si="65"/>
        <v>4.5786801517526472</v>
      </c>
      <c r="AF164" s="37">
        <v>0</v>
      </c>
      <c r="AG164" s="48">
        <f t="shared" si="63"/>
        <v>0</v>
      </c>
    </row>
    <row r="165" spans="1:33" hidden="1" x14ac:dyDescent="0.2">
      <c r="A165" s="37" t="s">
        <v>639</v>
      </c>
      <c r="B165" s="37" t="s">
        <v>640</v>
      </c>
      <c r="C165" s="37" t="s">
        <v>25</v>
      </c>
      <c r="D165" s="45">
        <v>0.83367185056507498</v>
      </c>
      <c r="E165" s="37">
        <v>0</v>
      </c>
      <c r="F165" s="46">
        <v>0</v>
      </c>
      <c r="G165" s="46">
        <v>0</v>
      </c>
      <c r="H165" s="38">
        <f t="shared" si="66"/>
        <v>0.83367185056507498</v>
      </c>
      <c r="I165" s="47">
        <f t="shared" si="67"/>
        <v>0</v>
      </c>
      <c r="J165" s="47">
        <f t="shared" si="68"/>
        <v>0</v>
      </c>
      <c r="K165" s="47">
        <f t="shared" si="69"/>
        <v>0</v>
      </c>
      <c r="L165" s="47">
        <f t="shared" si="70"/>
        <v>100</v>
      </c>
      <c r="M165" s="37">
        <v>0</v>
      </c>
      <c r="N165" s="45">
        <v>0</v>
      </c>
      <c r="O165" s="45">
        <v>1.01828814884007E-2</v>
      </c>
      <c r="P165" s="38">
        <f t="shared" si="71"/>
        <v>0.82348896907667424</v>
      </c>
      <c r="Q165" s="47">
        <f t="shared" si="72"/>
        <v>0</v>
      </c>
      <c r="R165" s="47">
        <f t="shared" si="73"/>
        <v>0</v>
      </c>
      <c r="S165" s="47">
        <f t="shared" si="74"/>
        <v>1.2214496005231068</v>
      </c>
      <c r="T165" s="47">
        <f t="shared" si="75"/>
        <v>98.778550399476885</v>
      </c>
      <c r="V165" s="40">
        <f t="shared" si="76"/>
        <v>100</v>
      </c>
      <c r="W165" s="40">
        <f t="shared" si="77"/>
        <v>1.2214496005231068</v>
      </c>
      <c r="Y165" s="37">
        <v>0</v>
      </c>
      <c r="Z165" s="48">
        <f t="shared" si="78"/>
        <v>0</v>
      </c>
      <c r="AA165" s="37">
        <v>0</v>
      </c>
      <c r="AB165" s="48">
        <f t="shared" si="64"/>
        <v>0</v>
      </c>
      <c r="AC165" s="37">
        <v>9.6032635006296895E-3</v>
      </c>
      <c r="AD165" s="48">
        <f t="shared" si="65"/>
        <v>1.1519236848551928</v>
      </c>
      <c r="AF165" s="37">
        <v>0</v>
      </c>
      <c r="AG165" s="48">
        <f t="shared" si="63"/>
        <v>0</v>
      </c>
    </row>
    <row r="166" spans="1:33" hidden="1" x14ac:dyDescent="0.2">
      <c r="A166" s="37" t="s">
        <v>641</v>
      </c>
      <c r="B166" s="37" t="s">
        <v>642</v>
      </c>
      <c r="C166" s="37" t="s">
        <v>25</v>
      </c>
      <c r="D166" s="45">
        <v>2.1771571093062798</v>
      </c>
      <c r="E166" s="37">
        <v>0</v>
      </c>
      <c r="F166" s="46">
        <v>0</v>
      </c>
      <c r="G166" s="46">
        <v>0</v>
      </c>
      <c r="H166" s="38">
        <f t="shared" si="66"/>
        <v>2.1771571093062798</v>
      </c>
      <c r="I166" s="47">
        <f t="shared" si="67"/>
        <v>0</v>
      </c>
      <c r="J166" s="47">
        <f t="shared" si="68"/>
        <v>0</v>
      </c>
      <c r="K166" s="47">
        <f t="shared" si="69"/>
        <v>0</v>
      </c>
      <c r="L166" s="47">
        <f t="shared" si="70"/>
        <v>100</v>
      </c>
      <c r="M166" s="37">
        <v>0.32423368432674898</v>
      </c>
      <c r="N166" s="45">
        <v>4.5518004715890799E-2</v>
      </c>
      <c r="O166" s="45">
        <v>0.199554019423891</v>
      </c>
      <c r="P166" s="38">
        <f t="shared" si="71"/>
        <v>1.6078514008397491</v>
      </c>
      <c r="Q166" s="47">
        <f t="shared" si="72"/>
        <v>14.892525805363741</v>
      </c>
      <c r="R166" s="47">
        <f t="shared" si="73"/>
        <v>2.0907083150464261</v>
      </c>
      <c r="S166" s="47">
        <f t="shared" si="74"/>
        <v>9.1658070320646754</v>
      </c>
      <c r="T166" s="47">
        <f t="shared" si="75"/>
        <v>73.850958847525163</v>
      </c>
      <c r="V166" s="40">
        <f t="shared" si="76"/>
        <v>100</v>
      </c>
      <c r="W166" s="40">
        <f t="shared" si="77"/>
        <v>26.149041152474844</v>
      </c>
      <c r="Y166" s="37">
        <v>0</v>
      </c>
      <c r="Z166" s="48">
        <f t="shared" si="78"/>
        <v>0</v>
      </c>
      <c r="AA166" s="37">
        <v>0</v>
      </c>
      <c r="AB166" s="48">
        <f t="shared" si="64"/>
        <v>0</v>
      </c>
      <c r="AC166" s="37">
        <v>0.118613271757036</v>
      </c>
      <c r="AD166" s="48">
        <f t="shared" si="65"/>
        <v>5.4480804922172306</v>
      </c>
      <c r="AF166" s="37">
        <v>0</v>
      </c>
      <c r="AG166" s="48">
        <f t="shared" si="63"/>
        <v>0</v>
      </c>
    </row>
    <row r="167" spans="1:33" hidden="1" x14ac:dyDescent="0.2">
      <c r="A167" s="37" t="s">
        <v>643</v>
      </c>
      <c r="B167" s="37" t="s">
        <v>644</v>
      </c>
      <c r="C167" s="37" t="s">
        <v>25</v>
      </c>
      <c r="D167" s="45">
        <v>13.3731120305318</v>
      </c>
      <c r="E167" s="37">
        <v>0</v>
      </c>
      <c r="F167" s="46">
        <v>0</v>
      </c>
      <c r="G167" s="46">
        <v>0</v>
      </c>
      <c r="H167" s="38">
        <f t="shared" si="66"/>
        <v>13.3731120305318</v>
      </c>
      <c r="I167" s="47">
        <f t="shared" si="67"/>
        <v>0</v>
      </c>
      <c r="J167" s="47">
        <f t="shared" si="68"/>
        <v>0</v>
      </c>
      <c r="K167" s="47">
        <f t="shared" si="69"/>
        <v>0</v>
      </c>
      <c r="L167" s="47">
        <f t="shared" si="70"/>
        <v>100</v>
      </c>
      <c r="M167" s="37">
        <v>0.112740966676645</v>
      </c>
      <c r="N167" s="45">
        <v>7.5629308774089896E-2</v>
      </c>
      <c r="O167" s="45">
        <v>0.262716853855816</v>
      </c>
      <c r="P167" s="38">
        <f t="shared" si="71"/>
        <v>12.922024901225249</v>
      </c>
      <c r="Q167" s="47">
        <f t="shared" si="72"/>
        <v>0.84304211629461467</v>
      </c>
      <c r="R167" s="47">
        <f t="shared" si="73"/>
        <v>0.56553260453829002</v>
      </c>
      <c r="S167" s="47">
        <f t="shared" si="74"/>
        <v>1.964515463984853</v>
      </c>
      <c r="T167" s="47">
        <f t="shared" si="75"/>
        <v>96.626909815182245</v>
      </c>
      <c r="V167" s="40">
        <f t="shared" si="76"/>
        <v>100</v>
      </c>
      <c r="W167" s="40">
        <f t="shared" si="77"/>
        <v>3.3730901848177579</v>
      </c>
      <c r="Y167" s="37">
        <v>0</v>
      </c>
      <c r="Z167" s="48">
        <f t="shared" si="78"/>
        <v>0</v>
      </c>
      <c r="AA167" s="37">
        <v>0</v>
      </c>
      <c r="AB167" s="48">
        <f t="shared" si="64"/>
        <v>0</v>
      </c>
      <c r="AC167" s="37">
        <v>0.13151150074624299</v>
      </c>
      <c r="AD167" s="48">
        <f t="shared" si="65"/>
        <v>0.98340237071216141</v>
      </c>
      <c r="AF167" s="37">
        <v>0</v>
      </c>
      <c r="AG167" s="48">
        <f t="shared" si="63"/>
        <v>0</v>
      </c>
    </row>
    <row r="168" spans="1:33" hidden="1" x14ac:dyDescent="0.2">
      <c r="A168" s="37" t="s">
        <v>645</v>
      </c>
      <c r="B168" s="37" t="s">
        <v>646</v>
      </c>
      <c r="C168" s="37" t="s">
        <v>27</v>
      </c>
      <c r="D168" s="45">
        <v>1.2700432886684401</v>
      </c>
      <c r="E168" s="37">
        <v>0</v>
      </c>
      <c r="F168" s="46">
        <v>0</v>
      </c>
      <c r="G168" s="46">
        <v>0</v>
      </c>
      <c r="H168" s="38">
        <f t="shared" si="66"/>
        <v>1.2700432886684401</v>
      </c>
      <c r="I168" s="47">
        <f t="shared" si="67"/>
        <v>0</v>
      </c>
      <c r="J168" s="47">
        <f t="shared" si="68"/>
        <v>0</v>
      </c>
      <c r="K168" s="47">
        <f t="shared" si="69"/>
        <v>0</v>
      </c>
      <c r="L168" s="47">
        <f t="shared" si="70"/>
        <v>100</v>
      </c>
      <c r="M168" s="37">
        <v>5.6166428860249203E-2</v>
      </c>
      <c r="N168" s="45">
        <v>2.6100263978359E-2</v>
      </c>
      <c r="O168" s="45">
        <v>6.6158486829890104E-2</v>
      </c>
      <c r="P168" s="38">
        <f t="shared" si="71"/>
        <v>1.1216181089999417</v>
      </c>
      <c r="Q168" s="47">
        <f t="shared" si="72"/>
        <v>4.4224027134646837</v>
      </c>
      <c r="R168" s="47">
        <f t="shared" si="73"/>
        <v>2.05506884774955</v>
      </c>
      <c r="S168" s="47">
        <f t="shared" si="74"/>
        <v>5.2091521147482371</v>
      </c>
      <c r="T168" s="47">
        <f t="shared" si="75"/>
        <v>88.313376324037534</v>
      </c>
      <c r="V168" s="40">
        <f t="shared" si="76"/>
        <v>100</v>
      </c>
      <c r="W168" s="40">
        <f t="shared" si="77"/>
        <v>11.686623675962471</v>
      </c>
      <c r="Y168" s="37">
        <v>0</v>
      </c>
      <c r="Z168" s="48">
        <f t="shared" si="78"/>
        <v>0</v>
      </c>
      <c r="AA168" s="37">
        <v>0</v>
      </c>
      <c r="AB168" s="48">
        <f t="shared" si="64"/>
        <v>0</v>
      </c>
      <c r="AC168" s="37">
        <v>3.3550428042306103E-2</v>
      </c>
      <c r="AD168" s="48">
        <f t="shared" si="65"/>
        <v>2.6416759445641889</v>
      </c>
      <c r="AF168" s="37">
        <v>0</v>
      </c>
      <c r="AG168" s="48">
        <f t="shared" si="63"/>
        <v>0</v>
      </c>
    </row>
    <row r="169" spans="1:33" hidden="1" x14ac:dyDescent="0.2">
      <c r="A169" s="37" t="s">
        <v>647</v>
      </c>
      <c r="B169" s="37" t="s">
        <v>648</v>
      </c>
      <c r="C169" s="37" t="s">
        <v>26</v>
      </c>
      <c r="D169" s="45">
        <v>2.0626845650293402</v>
      </c>
      <c r="E169" s="37">
        <v>0</v>
      </c>
      <c r="F169" s="46">
        <v>0</v>
      </c>
      <c r="G169" s="46">
        <v>0</v>
      </c>
      <c r="H169" s="38">
        <f t="shared" si="66"/>
        <v>2.0626845650293402</v>
      </c>
      <c r="I169" s="47">
        <f t="shared" si="67"/>
        <v>0</v>
      </c>
      <c r="J169" s="47">
        <f t="shared" si="68"/>
        <v>0</v>
      </c>
      <c r="K169" s="47">
        <f t="shared" si="69"/>
        <v>0</v>
      </c>
      <c r="L169" s="47">
        <f t="shared" si="70"/>
        <v>100</v>
      </c>
      <c r="M169" s="37">
        <v>9.4963188739813596E-3</v>
      </c>
      <c r="N169" s="45">
        <v>0</v>
      </c>
      <c r="O169" s="45">
        <v>2.6809079076419499E-2</v>
      </c>
      <c r="P169" s="38">
        <f t="shared" si="71"/>
        <v>2.0263791670789395</v>
      </c>
      <c r="Q169" s="47">
        <f t="shared" si="72"/>
        <v>0.46038638359841905</v>
      </c>
      <c r="R169" s="47">
        <f t="shared" si="73"/>
        <v>0</v>
      </c>
      <c r="S169" s="47">
        <f t="shared" si="74"/>
        <v>1.2997178303914907</v>
      </c>
      <c r="T169" s="47">
        <f t="shared" si="75"/>
        <v>98.239895786010095</v>
      </c>
      <c r="V169" s="40">
        <f t="shared" si="76"/>
        <v>100</v>
      </c>
      <c r="W169" s="40">
        <f t="shared" si="77"/>
        <v>1.7601042139899097</v>
      </c>
      <c r="Y169" s="37">
        <v>0</v>
      </c>
      <c r="Z169" s="48">
        <f t="shared" si="78"/>
        <v>0</v>
      </c>
      <c r="AA169" s="37">
        <v>0</v>
      </c>
      <c r="AB169" s="48">
        <f t="shared" si="64"/>
        <v>0</v>
      </c>
      <c r="AC169" s="37">
        <v>1.16039317600254E-2</v>
      </c>
      <c r="AD169" s="48">
        <f t="shared" si="65"/>
        <v>0.56256453152158736</v>
      </c>
      <c r="AF169" s="37">
        <v>0</v>
      </c>
      <c r="AG169" s="48">
        <f t="shared" si="63"/>
        <v>0</v>
      </c>
    </row>
    <row r="170" spans="1:33" hidden="1" x14ac:dyDescent="0.2">
      <c r="A170" s="37" t="s">
        <v>649</v>
      </c>
      <c r="B170" s="37" t="s">
        <v>650</v>
      </c>
      <c r="C170" s="37" t="s">
        <v>25</v>
      </c>
      <c r="D170" s="45">
        <v>0.90738002067953305</v>
      </c>
      <c r="E170" s="37">
        <v>0</v>
      </c>
      <c r="F170" s="46">
        <v>0</v>
      </c>
      <c r="G170" s="46">
        <v>0</v>
      </c>
      <c r="H170" s="38">
        <f t="shared" si="66"/>
        <v>0.90738002067953305</v>
      </c>
      <c r="I170" s="47">
        <f t="shared" si="67"/>
        <v>0</v>
      </c>
      <c r="J170" s="47">
        <f t="shared" si="68"/>
        <v>0</v>
      </c>
      <c r="K170" s="47">
        <f t="shared" si="69"/>
        <v>0</v>
      </c>
      <c r="L170" s="47">
        <f t="shared" si="70"/>
        <v>100</v>
      </c>
      <c r="M170" s="37">
        <v>0</v>
      </c>
      <c r="N170" s="45">
        <v>0</v>
      </c>
      <c r="O170" s="45">
        <v>0</v>
      </c>
      <c r="P170" s="38">
        <f t="shared" si="71"/>
        <v>0.90738002067953305</v>
      </c>
      <c r="Q170" s="47">
        <f t="shared" si="72"/>
        <v>0</v>
      </c>
      <c r="R170" s="47">
        <f t="shared" si="73"/>
        <v>0</v>
      </c>
      <c r="S170" s="47">
        <f t="shared" si="74"/>
        <v>0</v>
      </c>
      <c r="T170" s="47">
        <f t="shared" si="75"/>
        <v>100</v>
      </c>
      <c r="V170" s="40">
        <f t="shared" si="76"/>
        <v>100</v>
      </c>
      <c r="W170" s="40">
        <f t="shared" si="77"/>
        <v>0</v>
      </c>
      <c r="Y170" s="37">
        <v>0</v>
      </c>
      <c r="Z170" s="48">
        <f t="shared" si="78"/>
        <v>0</v>
      </c>
      <c r="AA170" s="37">
        <v>0</v>
      </c>
      <c r="AB170" s="48">
        <f t="shared" si="64"/>
        <v>0</v>
      </c>
      <c r="AC170" s="37">
        <v>0</v>
      </c>
      <c r="AD170" s="48">
        <f t="shared" si="65"/>
        <v>0</v>
      </c>
      <c r="AF170" s="37">
        <v>0</v>
      </c>
      <c r="AG170" s="48">
        <f t="shared" si="63"/>
        <v>0</v>
      </c>
    </row>
    <row r="171" spans="1:33" hidden="1" x14ac:dyDescent="0.2">
      <c r="A171" s="37" t="s">
        <v>651</v>
      </c>
      <c r="B171" s="37" t="s">
        <v>652</v>
      </c>
      <c r="C171" s="37" t="s">
        <v>25</v>
      </c>
      <c r="D171" s="45">
        <v>0.57485607321560295</v>
      </c>
      <c r="E171" s="37">
        <v>0</v>
      </c>
      <c r="F171" s="46">
        <v>0</v>
      </c>
      <c r="G171" s="46">
        <v>0</v>
      </c>
      <c r="H171" s="38">
        <f t="shared" si="66"/>
        <v>0.57485607321560295</v>
      </c>
      <c r="I171" s="47">
        <f t="shared" si="67"/>
        <v>0</v>
      </c>
      <c r="J171" s="47">
        <f t="shared" si="68"/>
        <v>0</v>
      </c>
      <c r="K171" s="47">
        <f t="shared" si="69"/>
        <v>0</v>
      </c>
      <c r="L171" s="47">
        <f t="shared" si="70"/>
        <v>100</v>
      </c>
      <c r="M171" s="37">
        <v>0</v>
      </c>
      <c r="N171" s="45">
        <v>0</v>
      </c>
      <c r="O171" s="45">
        <v>0</v>
      </c>
      <c r="P171" s="38">
        <f t="shared" si="71"/>
        <v>0.57485607321560295</v>
      </c>
      <c r="Q171" s="47">
        <f t="shared" si="72"/>
        <v>0</v>
      </c>
      <c r="R171" s="47">
        <f t="shared" si="73"/>
        <v>0</v>
      </c>
      <c r="S171" s="47">
        <f t="shared" si="74"/>
        <v>0</v>
      </c>
      <c r="T171" s="47">
        <f t="shared" si="75"/>
        <v>100</v>
      </c>
      <c r="V171" s="40">
        <f t="shared" si="76"/>
        <v>100</v>
      </c>
      <c r="W171" s="40">
        <f t="shared" si="77"/>
        <v>0</v>
      </c>
      <c r="Y171" s="37">
        <v>0</v>
      </c>
      <c r="Z171" s="48">
        <f t="shared" si="78"/>
        <v>0</v>
      </c>
      <c r="AA171" s="37">
        <v>0</v>
      </c>
      <c r="AB171" s="48">
        <f t="shared" si="64"/>
        <v>0</v>
      </c>
      <c r="AC171" s="37">
        <v>0</v>
      </c>
      <c r="AD171" s="48">
        <f t="shared" si="65"/>
        <v>0</v>
      </c>
      <c r="AF171" s="37">
        <v>0</v>
      </c>
      <c r="AG171" s="48">
        <f t="shared" si="63"/>
        <v>0</v>
      </c>
    </row>
    <row r="172" spans="1:33" hidden="1" x14ac:dyDescent="0.2">
      <c r="A172" s="37" t="s">
        <v>653</v>
      </c>
      <c r="B172" s="37" t="s">
        <v>654</v>
      </c>
      <c r="C172" s="37" t="s">
        <v>27</v>
      </c>
      <c r="D172" s="45">
        <v>34.832481090000698</v>
      </c>
      <c r="E172" s="37">
        <v>0</v>
      </c>
      <c r="F172" s="46">
        <v>0</v>
      </c>
      <c r="G172" s="46">
        <v>0</v>
      </c>
      <c r="H172" s="38">
        <f t="shared" si="66"/>
        <v>34.832481090000698</v>
      </c>
      <c r="I172" s="47">
        <f t="shared" si="67"/>
        <v>0</v>
      </c>
      <c r="J172" s="47">
        <f t="shared" si="68"/>
        <v>0</v>
      </c>
      <c r="K172" s="47">
        <f t="shared" si="69"/>
        <v>0</v>
      </c>
      <c r="L172" s="47">
        <f t="shared" si="70"/>
        <v>100</v>
      </c>
      <c r="M172" s="37">
        <v>8.7138495204171607E-2</v>
      </c>
      <c r="N172" s="45">
        <v>0.23911949841914701</v>
      </c>
      <c r="O172" s="45">
        <v>0.53048651066347097</v>
      </c>
      <c r="P172" s="38">
        <f t="shared" si="71"/>
        <v>33.975736585713911</v>
      </c>
      <c r="Q172" s="47">
        <f t="shared" si="72"/>
        <v>0.25016448004097619</v>
      </c>
      <c r="R172" s="47">
        <f t="shared" si="73"/>
        <v>0.68648425531705992</v>
      </c>
      <c r="S172" s="47">
        <f t="shared" si="74"/>
        <v>1.5229650431526591</v>
      </c>
      <c r="T172" s="47">
        <f t="shared" si="75"/>
        <v>97.5403862214893</v>
      </c>
      <c r="V172" s="40">
        <f t="shared" si="76"/>
        <v>100</v>
      </c>
      <c r="W172" s="40">
        <f t="shared" si="77"/>
        <v>2.4596137785106951</v>
      </c>
      <c r="Y172" s="37">
        <v>0</v>
      </c>
      <c r="Z172" s="48">
        <f t="shared" si="78"/>
        <v>0</v>
      </c>
      <c r="AA172" s="37">
        <v>0</v>
      </c>
      <c r="AB172" s="48">
        <f t="shared" si="64"/>
        <v>0</v>
      </c>
      <c r="AC172" s="37">
        <v>0.29480212501168301</v>
      </c>
      <c r="AD172" s="48">
        <f t="shared" si="65"/>
        <v>0.84634259687091706</v>
      </c>
      <c r="AF172" s="37">
        <v>0</v>
      </c>
      <c r="AG172" s="48">
        <f t="shared" si="63"/>
        <v>0</v>
      </c>
    </row>
    <row r="173" spans="1:33" hidden="1" x14ac:dyDescent="0.2">
      <c r="A173" s="37" t="s">
        <v>655</v>
      </c>
      <c r="B173" s="37" t="s">
        <v>656</v>
      </c>
      <c r="C173" s="37" t="s">
        <v>25</v>
      </c>
      <c r="D173" s="45">
        <v>28.331921636161301</v>
      </c>
      <c r="E173" s="37">
        <v>0.75899955423671295</v>
      </c>
      <c r="F173" s="46">
        <v>8.0201834219117807E-2</v>
      </c>
      <c r="G173" s="46">
        <v>0.20985085442061199</v>
      </c>
      <c r="H173" s="38">
        <f t="shared" si="66"/>
        <v>27.282869393284859</v>
      </c>
      <c r="I173" s="47">
        <f t="shared" si="67"/>
        <v>2.6789554340287594</v>
      </c>
      <c r="J173" s="47">
        <f t="shared" si="68"/>
        <v>0.28307940156361516</v>
      </c>
      <c r="K173" s="47">
        <f t="shared" si="69"/>
        <v>0.74068697886263368</v>
      </c>
      <c r="L173" s="47">
        <f t="shared" si="70"/>
        <v>96.297278185544997</v>
      </c>
      <c r="M173" s="37">
        <v>0.40496421723692699</v>
      </c>
      <c r="N173" s="45">
        <v>0.29982447101146198</v>
      </c>
      <c r="O173" s="45">
        <v>1.0244314313337</v>
      </c>
      <c r="P173" s="38">
        <f t="shared" si="71"/>
        <v>26.602701516579213</v>
      </c>
      <c r="Q173" s="47">
        <f t="shared" si="72"/>
        <v>1.4293566897349208</v>
      </c>
      <c r="R173" s="47">
        <f t="shared" si="73"/>
        <v>1.0582567425598925</v>
      </c>
      <c r="S173" s="47">
        <f t="shared" si="74"/>
        <v>3.6158205027158203</v>
      </c>
      <c r="T173" s="47">
        <f t="shared" si="75"/>
        <v>93.896566064989372</v>
      </c>
      <c r="V173" s="40">
        <f t="shared" si="76"/>
        <v>100</v>
      </c>
      <c r="W173" s="40">
        <f t="shared" si="77"/>
        <v>6.1034339350106332</v>
      </c>
      <c r="Y173" s="37">
        <v>2.3420492922528499E-2</v>
      </c>
      <c r="Z173" s="48">
        <f t="shared" si="78"/>
        <v>8.2664681991199196E-2</v>
      </c>
      <c r="AA173" s="37">
        <v>4.1000000000000002E-2</v>
      </c>
      <c r="AB173" s="48">
        <f t="shared" si="64"/>
        <v>0.14471309262577467</v>
      </c>
      <c r="AC173" s="37">
        <v>0.637180752200047</v>
      </c>
      <c r="AD173" s="48">
        <f t="shared" si="65"/>
        <v>2.2489852978655165</v>
      </c>
      <c r="AF173" s="37">
        <v>0</v>
      </c>
      <c r="AG173" s="48">
        <f t="shared" si="63"/>
        <v>0</v>
      </c>
    </row>
    <row r="174" spans="1:33" hidden="1" x14ac:dyDescent="0.2">
      <c r="A174" s="37" t="s">
        <v>657</v>
      </c>
      <c r="B174" s="37" t="s">
        <v>658</v>
      </c>
      <c r="C174" s="37" t="s">
        <v>25</v>
      </c>
      <c r="D174" s="45">
        <v>45.187070623331898</v>
      </c>
      <c r="E174" s="37">
        <v>1.6599932097341901</v>
      </c>
      <c r="F174" s="46">
        <v>0.116880166006226</v>
      </c>
      <c r="G174" s="46">
        <v>0.27713911715080503</v>
      </c>
      <c r="H174" s="38">
        <f t="shared" si="66"/>
        <v>43.133058130440681</v>
      </c>
      <c r="I174" s="47">
        <f t="shared" si="67"/>
        <v>3.6736021760991715</v>
      </c>
      <c r="J174" s="47">
        <f t="shared" si="68"/>
        <v>0.25865842683299783</v>
      </c>
      <c r="K174" s="47">
        <f t="shared" si="69"/>
        <v>0.61331507736132596</v>
      </c>
      <c r="L174" s="47">
        <f t="shared" si="70"/>
        <v>95.454424319706504</v>
      </c>
      <c r="M174" s="37">
        <v>0.51067461696635097</v>
      </c>
      <c r="N174" s="45">
        <v>0.26407603509160799</v>
      </c>
      <c r="O174" s="45">
        <v>0.94154037738502905</v>
      </c>
      <c r="P174" s="38">
        <f t="shared" si="71"/>
        <v>43.470779593888913</v>
      </c>
      <c r="Q174" s="47">
        <f t="shared" si="72"/>
        <v>1.130134372336739</v>
      </c>
      <c r="R174" s="47">
        <f t="shared" si="73"/>
        <v>0.58440618400090516</v>
      </c>
      <c r="S174" s="47">
        <f t="shared" si="74"/>
        <v>2.0836499564963478</v>
      </c>
      <c r="T174" s="47">
        <f t="shared" si="75"/>
        <v>96.201809487166017</v>
      </c>
      <c r="V174" s="40">
        <f t="shared" si="76"/>
        <v>100</v>
      </c>
      <c r="W174" s="40">
        <f t="shared" si="77"/>
        <v>3.7981905128339921</v>
      </c>
      <c r="Y174" s="37">
        <v>5.5814401249716997E-2</v>
      </c>
      <c r="Z174" s="48">
        <f t="shared" si="78"/>
        <v>0.12351852085073596</v>
      </c>
      <c r="AA174" s="37">
        <v>4.8000000000000001E-2</v>
      </c>
      <c r="AB174" s="48">
        <f t="shared" si="64"/>
        <v>0.10622507575256641</v>
      </c>
      <c r="AC174" s="37">
        <v>0.46333654362548798</v>
      </c>
      <c r="AD174" s="48">
        <f t="shared" si="65"/>
        <v>1.0253741551156201</v>
      </c>
      <c r="AF174" s="37">
        <v>0</v>
      </c>
      <c r="AG174" s="48">
        <f t="shared" si="63"/>
        <v>0</v>
      </c>
    </row>
    <row r="175" spans="1:33" hidden="1" x14ac:dyDescent="0.2">
      <c r="A175" s="37" t="s">
        <v>659</v>
      </c>
      <c r="B175" s="37" t="s">
        <v>660</v>
      </c>
      <c r="C175" s="37" t="s">
        <v>25</v>
      </c>
      <c r="D175" s="45">
        <v>53.857863993095698</v>
      </c>
      <c r="E175" s="37">
        <v>0.85856929825917006</v>
      </c>
      <c r="F175" s="46">
        <v>0.11116747248663</v>
      </c>
      <c r="G175" s="46">
        <v>0.20196850429935301</v>
      </c>
      <c r="H175" s="38">
        <f t="shared" si="66"/>
        <v>52.68615871805055</v>
      </c>
      <c r="I175" s="47">
        <f t="shared" si="67"/>
        <v>1.5941391555543944</v>
      </c>
      <c r="J175" s="47">
        <f t="shared" si="68"/>
        <v>0.20640898885422024</v>
      </c>
      <c r="K175" s="47">
        <f t="shared" si="69"/>
        <v>0.37500281170683697</v>
      </c>
      <c r="L175" s="47">
        <f t="shared" si="70"/>
        <v>97.824449043884556</v>
      </c>
      <c r="M175" s="37">
        <v>0.285252312769461</v>
      </c>
      <c r="N175" s="45">
        <v>0.32372957275945702</v>
      </c>
      <c r="O175" s="45">
        <v>1.29654776709343</v>
      </c>
      <c r="P175" s="38">
        <f t="shared" si="71"/>
        <v>51.95233434047335</v>
      </c>
      <c r="Q175" s="47">
        <f t="shared" si="72"/>
        <v>0.52963911232355754</v>
      </c>
      <c r="R175" s="47">
        <f t="shared" si="73"/>
        <v>0.6010813440372561</v>
      </c>
      <c r="S175" s="47">
        <f t="shared" si="74"/>
        <v>2.4073508879959307</v>
      </c>
      <c r="T175" s="47">
        <f t="shared" si="75"/>
        <v>96.461928655643263</v>
      </c>
      <c r="V175" s="40">
        <f t="shared" si="76"/>
        <v>100.00000000000001</v>
      </c>
      <c r="W175" s="40">
        <f t="shared" si="77"/>
        <v>3.5380713443567444</v>
      </c>
      <c r="Y175" s="37">
        <v>4.2615667299002201E-2</v>
      </c>
      <c r="Z175" s="48">
        <f t="shared" si="78"/>
        <v>7.9126174228642474E-2</v>
      </c>
      <c r="AA175" s="37">
        <v>2.5000000000000001E-2</v>
      </c>
      <c r="AB175" s="48">
        <f t="shared" si="64"/>
        <v>4.6418476609478745E-2</v>
      </c>
      <c r="AC175" s="37">
        <v>0.67865333516095305</v>
      </c>
      <c r="AD175" s="48">
        <f t="shared" si="65"/>
        <v>1.2600821585645374</v>
      </c>
      <c r="AF175" s="37">
        <v>0</v>
      </c>
      <c r="AG175" s="48">
        <f t="shared" si="63"/>
        <v>0</v>
      </c>
    </row>
    <row r="176" spans="1:33" hidden="1" x14ac:dyDescent="0.2">
      <c r="A176" s="37" t="s">
        <v>661</v>
      </c>
      <c r="B176" s="37" t="s">
        <v>658</v>
      </c>
      <c r="C176" s="37" t="s">
        <v>25</v>
      </c>
      <c r="D176" s="45">
        <v>45.490037519487302</v>
      </c>
      <c r="E176" s="37">
        <v>1.57640752278617</v>
      </c>
      <c r="F176" s="46">
        <v>0.117353582145085</v>
      </c>
      <c r="G176" s="46">
        <v>0.27750579097032202</v>
      </c>
      <c r="H176" s="38">
        <f t="shared" si="66"/>
        <v>43.518770623585723</v>
      </c>
      <c r="I176" s="47">
        <f t="shared" si="67"/>
        <v>3.4653906849623035</v>
      </c>
      <c r="J176" s="47">
        <f t="shared" si="68"/>
        <v>0.25797644615002208</v>
      </c>
      <c r="K176" s="47">
        <f t="shared" si="69"/>
        <v>0.61003640819474458</v>
      </c>
      <c r="L176" s="47">
        <f t="shared" si="70"/>
        <v>95.666596460692915</v>
      </c>
      <c r="M176" s="37">
        <v>0.50823641789361096</v>
      </c>
      <c r="N176" s="45">
        <v>0.26319850594896799</v>
      </c>
      <c r="O176" s="45">
        <v>0.94085531440372905</v>
      </c>
      <c r="P176" s="38">
        <f t="shared" si="71"/>
        <v>43.777747281240991</v>
      </c>
      <c r="Q176" s="47">
        <f t="shared" si="72"/>
        <v>1.1172477439173127</v>
      </c>
      <c r="R176" s="47">
        <f t="shared" si="73"/>
        <v>0.57858493925448495</v>
      </c>
      <c r="S176" s="47">
        <f t="shared" si="74"/>
        <v>2.0682667364270246</v>
      </c>
      <c r="T176" s="47">
        <f t="shared" si="75"/>
        <v>96.235900580401164</v>
      </c>
      <c r="V176" s="40">
        <f t="shared" si="76"/>
        <v>99.999999999999986</v>
      </c>
      <c r="W176" s="40">
        <f t="shared" si="77"/>
        <v>3.7640994195988222</v>
      </c>
      <c r="Y176" s="37">
        <v>5.6287817496411999E-2</v>
      </c>
      <c r="Z176" s="48">
        <f t="shared" si="78"/>
        <v>0.12373658182255637</v>
      </c>
      <c r="AA176" s="37">
        <v>4.8000000000000001E-2</v>
      </c>
      <c r="AB176" s="48">
        <f t="shared" si="64"/>
        <v>0.10551760916758415</v>
      </c>
      <c r="AC176" s="37">
        <v>0.46278943904273501</v>
      </c>
      <c r="AD176" s="48">
        <f t="shared" si="65"/>
        <v>1.0173423990791004</v>
      </c>
      <c r="AF176" s="37">
        <v>0</v>
      </c>
      <c r="AG176" s="48">
        <f t="shared" si="63"/>
        <v>0</v>
      </c>
    </row>
    <row r="177" spans="1:33" hidden="1" x14ac:dyDescent="0.2">
      <c r="A177" s="37" t="s">
        <v>662</v>
      </c>
      <c r="B177" s="37" t="s">
        <v>663</v>
      </c>
      <c r="C177" s="37" t="s">
        <v>25</v>
      </c>
      <c r="D177" s="45">
        <v>52.725888170798598</v>
      </c>
      <c r="E177" s="37">
        <v>0.59812809602404804</v>
      </c>
      <c r="F177" s="46">
        <v>0.108523301005648</v>
      </c>
      <c r="G177" s="46">
        <v>0.18027488799528299</v>
      </c>
      <c r="H177" s="38">
        <f t="shared" si="66"/>
        <v>51.838961885773621</v>
      </c>
      <c r="I177" s="47">
        <f t="shared" si="67"/>
        <v>1.1344106600660582</v>
      </c>
      <c r="J177" s="47">
        <f t="shared" si="68"/>
        <v>0.20582545836705682</v>
      </c>
      <c r="K177" s="47">
        <f t="shared" si="69"/>
        <v>0.34190962779290912</v>
      </c>
      <c r="L177" s="47">
        <f t="shared" si="70"/>
        <v>98.317854253773987</v>
      </c>
      <c r="M177" s="37">
        <v>0.30657771444182003</v>
      </c>
      <c r="N177" s="45">
        <v>0.30742664141321702</v>
      </c>
      <c r="O177" s="45">
        <v>1.2649047454559501</v>
      </c>
      <c r="P177" s="38">
        <f t="shared" si="71"/>
        <v>50.84697906948761</v>
      </c>
      <c r="Q177" s="47">
        <f t="shared" si="72"/>
        <v>0.58145576125470233</v>
      </c>
      <c r="R177" s="47">
        <f t="shared" si="73"/>
        <v>0.58306583744468887</v>
      </c>
      <c r="S177" s="47">
        <f t="shared" si="74"/>
        <v>2.3990202713294408</v>
      </c>
      <c r="T177" s="47">
        <f t="shared" si="75"/>
        <v>96.436458129971172</v>
      </c>
      <c r="V177" s="40">
        <f t="shared" si="76"/>
        <v>100.00000000000001</v>
      </c>
      <c r="W177" s="40">
        <f t="shared" si="77"/>
        <v>3.5635418700288319</v>
      </c>
      <c r="Y177" s="37">
        <v>3.9233962488846703E-2</v>
      </c>
      <c r="Z177" s="48">
        <f t="shared" si="78"/>
        <v>7.4411193153832572E-2</v>
      </c>
      <c r="AA177" s="37">
        <v>1.7000000000000001E-2</v>
      </c>
      <c r="AB177" s="48">
        <f t="shared" si="64"/>
        <v>3.2242225953464702E-2</v>
      </c>
      <c r="AC177" s="37">
        <v>0.66461687955834603</v>
      </c>
      <c r="AD177" s="48">
        <f t="shared" si="65"/>
        <v>1.260513388423931</v>
      </c>
      <c r="AF177" s="37">
        <v>0</v>
      </c>
      <c r="AG177" s="48">
        <f t="shared" si="63"/>
        <v>0</v>
      </c>
    </row>
    <row r="178" spans="1:33" hidden="1" x14ac:dyDescent="0.2">
      <c r="A178" s="37" t="s">
        <v>664</v>
      </c>
      <c r="B178" s="37" t="s">
        <v>665</v>
      </c>
      <c r="C178" s="37" t="s">
        <v>25</v>
      </c>
      <c r="D178" s="45">
        <v>34.6080969703387</v>
      </c>
      <c r="E178" s="37">
        <v>0</v>
      </c>
      <c r="F178" s="46">
        <v>0</v>
      </c>
      <c r="G178" s="46">
        <v>0</v>
      </c>
      <c r="H178" s="38">
        <f t="shared" si="66"/>
        <v>34.6080969703387</v>
      </c>
      <c r="I178" s="47">
        <f t="shared" si="67"/>
        <v>0</v>
      </c>
      <c r="J178" s="47">
        <f t="shared" si="68"/>
        <v>0</v>
      </c>
      <c r="K178" s="47">
        <f t="shared" si="69"/>
        <v>0</v>
      </c>
      <c r="L178" s="47">
        <f t="shared" si="70"/>
        <v>100</v>
      </c>
      <c r="M178" s="37">
        <v>8.2387835903397905E-2</v>
      </c>
      <c r="N178" s="45">
        <v>0.22889234828805199</v>
      </c>
      <c r="O178" s="45">
        <v>0.51545161799347505</v>
      </c>
      <c r="P178" s="38">
        <f t="shared" si="71"/>
        <v>33.781365168153776</v>
      </c>
      <c r="Q178" s="47">
        <f t="shared" si="72"/>
        <v>0.23805942283971704</v>
      </c>
      <c r="R178" s="47">
        <f t="shared" si="73"/>
        <v>0.66138380415492659</v>
      </c>
      <c r="S178" s="47">
        <f t="shared" si="74"/>
        <v>1.4893960174558263</v>
      </c>
      <c r="T178" s="47">
        <f t="shared" si="75"/>
        <v>97.611160755549534</v>
      </c>
      <c r="V178" s="40">
        <f t="shared" si="76"/>
        <v>100</v>
      </c>
      <c r="W178" s="40">
        <f t="shared" si="77"/>
        <v>2.38883924445047</v>
      </c>
      <c r="Y178" s="37">
        <v>0</v>
      </c>
      <c r="Z178" s="48">
        <f t="shared" si="78"/>
        <v>0</v>
      </c>
      <c r="AA178" s="37">
        <v>0</v>
      </c>
      <c r="AB178" s="48">
        <f t="shared" si="64"/>
        <v>0</v>
      </c>
      <c r="AC178" s="37">
        <v>0.28578229261033</v>
      </c>
      <c r="AD178" s="48">
        <f t="shared" si="65"/>
        <v>0.82576714014429431</v>
      </c>
      <c r="AF178" s="37">
        <v>0</v>
      </c>
      <c r="AG178" s="48">
        <f t="shared" si="63"/>
        <v>0</v>
      </c>
    </row>
    <row r="179" spans="1:33" hidden="1" x14ac:dyDescent="0.2">
      <c r="A179" s="37" t="s">
        <v>666</v>
      </c>
      <c r="B179" s="37" t="s">
        <v>667</v>
      </c>
      <c r="C179" s="37" t="s">
        <v>25</v>
      </c>
      <c r="D179" s="45">
        <v>1.47056028226269</v>
      </c>
      <c r="E179" s="37">
        <v>0</v>
      </c>
      <c r="F179" s="46">
        <v>0</v>
      </c>
      <c r="G179" s="46">
        <v>0</v>
      </c>
      <c r="H179" s="38">
        <f t="shared" si="66"/>
        <v>1.47056028226269</v>
      </c>
      <c r="I179" s="47">
        <f t="shared" si="67"/>
        <v>0</v>
      </c>
      <c r="J179" s="47">
        <f t="shared" si="68"/>
        <v>0</v>
      </c>
      <c r="K179" s="47">
        <f t="shared" si="69"/>
        <v>0</v>
      </c>
      <c r="L179" s="47">
        <f t="shared" si="70"/>
        <v>100</v>
      </c>
      <c r="M179" s="37">
        <v>0</v>
      </c>
      <c r="N179" s="45">
        <v>0</v>
      </c>
      <c r="O179" s="45">
        <v>9.6029289595026008E-3</v>
      </c>
      <c r="P179" s="38">
        <f t="shared" si="71"/>
        <v>1.4609573533031874</v>
      </c>
      <c r="Q179" s="47">
        <f t="shared" si="72"/>
        <v>0</v>
      </c>
      <c r="R179" s="47">
        <f t="shared" si="73"/>
        <v>0</v>
      </c>
      <c r="S179" s="47">
        <f t="shared" si="74"/>
        <v>0.65301158173039831</v>
      </c>
      <c r="T179" s="47">
        <f t="shared" si="75"/>
        <v>99.346988418269603</v>
      </c>
      <c r="V179" s="40">
        <f t="shared" si="76"/>
        <v>100</v>
      </c>
      <c r="W179" s="40">
        <f t="shared" si="77"/>
        <v>0.65301158173039831</v>
      </c>
      <c r="Y179" s="37">
        <v>0</v>
      </c>
      <c r="Z179" s="48">
        <f t="shared" si="78"/>
        <v>0</v>
      </c>
      <c r="AA179" s="37">
        <v>0</v>
      </c>
      <c r="AB179" s="48">
        <f t="shared" si="64"/>
        <v>0</v>
      </c>
      <c r="AC179" s="37">
        <v>0</v>
      </c>
      <c r="AD179" s="48">
        <f t="shared" si="65"/>
        <v>0</v>
      </c>
      <c r="AF179" s="37">
        <v>0</v>
      </c>
      <c r="AG179" s="48">
        <f t="shared" si="63"/>
        <v>0</v>
      </c>
    </row>
    <row r="180" spans="1:33" hidden="1" x14ac:dyDescent="0.2">
      <c r="A180" s="37" t="s">
        <v>668</v>
      </c>
      <c r="B180" s="37" t="s">
        <v>669</v>
      </c>
      <c r="C180" s="37" t="s">
        <v>25</v>
      </c>
      <c r="D180" s="45">
        <v>4.8525828596476099</v>
      </c>
      <c r="E180" s="37">
        <v>0</v>
      </c>
      <c r="F180" s="46">
        <v>0</v>
      </c>
      <c r="G180" s="46">
        <v>0</v>
      </c>
      <c r="H180" s="38">
        <f t="shared" si="66"/>
        <v>4.8525828596476099</v>
      </c>
      <c r="I180" s="47">
        <f t="shared" si="67"/>
        <v>0</v>
      </c>
      <c r="J180" s="47">
        <f t="shared" si="68"/>
        <v>0</v>
      </c>
      <c r="K180" s="47">
        <f t="shared" si="69"/>
        <v>0</v>
      </c>
      <c r="L180" s="47">
        <f t="shared" si="70"/>
        <v>100</v>
      </c>
      <c r="M180" s="37">
        <v>0.39036739632532103</v>
      </c>
      <c r="N180" s="45">
        <v>6.7117160065493897E-2</v>
      </c>
      <c r="O180" s="45">
        <v>0.17803485454002699</v>
      </c>
      <c r="P180" s="38">
        <f t="shared" si="71"/>
        <v>4.2170634487167682</v>
      </c>
      <c r="Q180" s="47">
        <f t="shared" si="72"/>
        <v>8.0445281949017389</v>
      </c>
      <c r="R180" s="47">
        <f t="shared" si="73"/>
        <v>1.3831223908326604</v>
      </c>
      <c r="S180" s="47">
        <f t="shared" si="74"/>
        <v>3.6688678934367691</v>
      </c>
      <c r="T180" s="47">
        <f t="shared" si="75"/>
        <v>86.903481520828834</v>
      </c>
      <c r="V180" s="40">
        <f t="shared" si="76"/>
        <v>100</v>
      </c>
      <c r="W180" s="40">
        <f t="shared" si="77"/>
        <v>13.096518479171168</v>
      </c>
      <c r="Y180" s="37">
        <v>0</v>
      </c>
      <c r="Z180" s="48">
        <f t="shared" si="78"/>
        <v>0</v>
      </c>
      <c r="AA180" s="37">
        <v>0</v>
      </c>
      <c r="AB180" s="48">
        <f t="shared" si="64"/>
        <v>0</v>
      </c>
      <c r="AC180" s="37">
        <v>8.6979955104231704E-2</v>
      </c>
      <c r="AD180" s="48">
        <f t="shared" si="65"/>
        <v>1.7924465716500533</v>
      </c>
      <c r="AF180" s="37">
        <v>0</v>
      </c>
      <c r="AG180" s="48">
        <f t="shared" si="63"/>
        <v>0</v>
      </c>
    </row>
    <row r="181" spans="1:33" hidden="1" x14ac:dyDescent="0.2">
      <c r="A181" s="37" t="s">
        <v>670</v>
      </c>
      <c r="B181" s="37" t="s">
        <v>671</v>
      </c>
      <c r="C181" s="37" t="s">
        <v>25</v>
      </c>
      <c r="D181" s="45">
        <v>0.49928908597752403</v>
      </c>
      <c r="E181" s="37">
        <v>0</v>
      </c>
      <c r="F181" s="46">
        <v>0</v>
      </c>
      <c r="G181" s="46">
        <v>0</v>
      </c>
      <c r="H181" s="38">
        <f t="shared" si="66"/>
        <v>0.49928908597752403</v>
      </c>
      <c r="I181" s="47">
        <f t="shared" si="67"/>
        <v>0</v>
      </c>
      <c r="J181" s="47">
        <f t="shared" si="68"/>
        <v>0</v>
      </c>
      <c r="K181" s="47">
        <f t="shared" si="69"/>
        <v>0</v>
      </c>
      <c r="L181" s="47">
        <f t="shared" si="70"/>
        <v>100</v>
      </c>
      <c r="M181" s="37">
        <v>0</v>
      </c>
      <c r="N181" s="45">
        <v>0</v>
      </c>
      <c r="O181" s="45">
        <v>0</v>
      </c>
      <c r="P181" s="38">
        <f t="shared" si="71"/>
        <v>0.49928908597752403</v>
      </c>
      <c r="Q181" s="47">
        <f t="shared" si="72"/>
        <v>0</v>
      </c>
      <c r="R181" s="47">
        <f t="shared" si="73"/>
        <v>0</v>
      </c>
      <c r="S181" s="47">
        <f t="shared" si="74"/>
        <v>0</v>
      </c>
      <c r="T181" s="47">
        <f t="shared" si="75"/>
        <v>100</v>
      </c>
      <c r="V181" s="40">
        <f t="shared" si="76"/>
        <v>100</v>
      </c>
      <c r="W181" s="40">
        <f t="shared" si="77"/>
        <v>0</v>
      </c>
      <c r="Y181" s="37">
        <v>0</v>
      </c>
      <c r="Z181" s="48">
        <f t="shared" si="78"/>
        <v>0</v>
      </c>
      <c r="AA181" s="37">
        <v>0</v>
      </c>
      <c r="AB181" s="48">
        <f t="shared" si="64"/>
        <v>0</v>
      </c>
      <c r="AC181" s="37">
        <v>0</v>
      </c>
      <c r="AD181" s="48">
        <f t="shared" si="65"/>
        <v>0</v>
      </c>
      <c r="AF181" s="37">
        <v>0</v>
      </c>
      <c r="AG181" s="48">
        <f t="shared" si="63"/>
        <v>0</v>
      </c>
    </row>
    <row r="182" spans="1:33" hidden="1" x14ac:dyDescent="0.2">
      <c r="A182" s="37" t="s">
        <v>672</v>
      </c>
      <c r="B182" s="37" t="s">
        <v>673</v>
      </c>
      <c r="C182" s="37" t="s">
        <v>25</v>
      </c>
      <c r="D182" s="45">
        <v>30.009352074733901</v>
      </c>
      <c r="E182" s="37">
        <v>0</v>
      </c>
      <c r="F182" s="46">
        <v>0</v>
      </c>
      <c r="G182" s="46">
        <v>1.53405916947362E-2</v>
      </c>
      <c r="H182" s="38">
        <f t="shared" si="66"/>
        <v>29.994011483039163</v>
      </c>
      <c r="I182" s="47">
        <f t="shared" si="67"/>
        <v>0</v>
      </c>
      <c r="J182" s="47">
        <f t="shared" si="68"/>
        <v>0</v>
      </c>
      <c r="K182" s="47">
        <f t="shared" si="69"/>
        <v>5.111936991019566E-2</v>
      </c>
      <c r="L182" s="47">
        <f t="shared" si="70"/>
        <v>99.948880630089803</v>
      </c>
      <c r="M182" s="37">
        <v>0.585263272896557</v>
      </c>
      <c r="N182" s="45">
        <v>0.25770952863899799</v>
      </c>
      <c r="O182" s="45">
        <v>1.2833386558491999</v>
      </c>
      <c r="P182" s="38">
        <f t="shared" si="71"/>
        <v>27.883040617349145</v>
      </c>
      <c r="Q182" s="47">
        <f t="shared" si="72"/>
        <v>1.9502696074178625</v>
      </c>
      <c r="R182" s="47">
        <f t="shared" si="73"/>
        <v>0.85876405460941008</v>
      </c>
      <c r="S182" s="47">
        <f t="shared" si="74"/>
        <v>4.276462392967475</v>
      </c>
      <c r="T182" s="47">
        <f t="shared" si="75"/>
        <v>92.914503945005251</v>
      </c>
      <c r="V182" s="40">
        <f t="shared" si="76"/>
        <v>100</v>
      </c>
      <c r="W182" s="40">
        <f t="shared" si="77"/>
        <v>7.0854960549947474</v>
      </c>
      <c r="Y182" s="37">
        <v>0</v>
      </c>
      <c r="Z182" s="48">
        <f t="shared" si="78"/>
        <v>0</v>
      </c>
      <c r="AA182" s="37">
        <v>0</v>
      </c>
      <c r="AB182" s="48">
        <f t="shared" si="64"/>
        <v>0</v>
      </c>
      <c r="AC182" s="37">
        <v>0.58130427948291996</v>
      </c>
      <c r="AD182" s="48">
        <f t="shared" si="65"/>
        <v>1.9370770752906183</v>
      </c>
      <c r="AF182" s="37">
        <v>0</v>
      </c>
      <c r="AG182" s="48">
        <f t="shared" si="63"/>
        <v>0</v>
      </c>
    </row>
    <row r="183" spans="1:33" hidden="1" x14ac:dyDescent="0.2">
      <c r="A183" s="37" t="s">
        <v>674</v>
      </c>
      <c r="B183" s="37" t="s">
        <v>675</v>
      </c>
      <c r="C183" s="37" t="s">
        <v>25</v>
      </c>
      <c r="D183" s="45">
        <v>4.5696473284993004</v>
      </c>
      <c r="E183" s="37">
        <v>0</v>
      </c>
      <c r="F183" s="46">
        <v>0</v>
      </c>
      <c r="G183" s="46">
        <v>0</v>
      </c>
      <c r="H183" s="38">
        <f t="shared" si="66"/>
        <v>4.5696473284993004</v>
      </c>
      <c r="I183" s="47">
        <f t="shared" si="67"/>
        <v>0</v>
      </c>
      <c r="J183" s="47">
        <f t="shared" si="68"/>
        <v>0</v>
      </c>
      <c r="K183" s="47">
        <f t="shared" si="69"/>
        <v>0</v>
      </c>
      <c r="L183" s="47">
        <f t="shared" si="70"/>
        <v>100</v>
      </c>
      <c r="M183" s="37">
        <v>8.7271573381897699E-2</v>
      </c>
      <c r="N183" s="45">
        <v>1.0403171492210799E-2</v>
      </c>
      <c r="O183" s="45">
        <v>0.11819278435844099</v>
      </c>
      <c r="P183" s="38">
        <f t="shared" si="71"/>
        <v>4.3537797992667508</v>
      </c>
      <c r="Q183" s="47">
        <f t="shared" si="72"/>
        <v>1.9098098191870356</v>
      </c>
      <c r="R183" s="47">
        <f t="shared" si="73"/>
        <v>0.22765808265617871</v>
      </c>
      <c r="S183" s="47">
        <f t="shared" si="74"/>
        <v>2.586474969770943</v>
      </c>
      <c r="T183" s="47">
        <f t="shared" si="75"/>
        <v>95.276057128385844</v>
      </c>
      <c r="V183" s="40">
        <f t="shared" si="76"/>
        <v>100</v>
      </c>
      <c r="W183" s="40">
        <f t="shared" si="77"/>
        <v>4.7239428716141578</v>
      </c>
      <c r="Y183" s="37">
        <v>0</v>
      </c>
      <c r="Z183" s="48">
        <f t="shared" si="78"/>
        <v>0</v>
      </c>
      <c r="AA183" s="37">
        <v>0</v>
      </c>
      <c r="AB183" s="48">
        <f t="shared" si="64"/>
        <v>0</v>
      </c>
      <c r="AC183" s="37">
        <v>5.1624148061395099E-2</v>
      </c>
      <c r="AD183" s="48">
        <f t="shared" si="65"/>
        <v>1.1297184301167673</v>
      </c>
      <c r="AF183" s="37">
        <v>0</v>
      </c>
      <c r="AG183" s="48">
        <f t="shared" si="63"/>
        <v>0</v>
      </c>
    </row>
    <row r="184" spans="1:33" hidden="1" x14ac:dyDescent="0.2">
      <c r="A184" s="37" t="s">
        <v>676</v>
      </c>
      <c r="B184" s="37" t="s">
        <v>677</v>
      </c>
      <c r="C184" s="37" t="s">
        <v>25</v>
      </c>
      <c r="D184" s="45">
        <v>0.94187578543573602</v>
      </c>
      <c r="E184" s="37">
        <v>0</v>
      </c>
      <c r="F184" s="46">
        <v>0</v>
      </c>
      <c r="G184" s="46">
        <v>0</v>
      </c>
      <c r="H184" s="38">
        <f t="shared" si="66"/>
        <v>0.94187578543573602</v>
      </c>
      <c r="I184" s="47">
        <f t="shared" si="67"/>
        <v>0</v>
      </c>
      <c r="J184" s="47">
        <f t="shared" si="68"/>
        <v>0</v>
      </c>
      <c r="K184" s="47">
        <f t="shared" si="69"/>
        <v>0</v>
      </c>
      <c r="L184" s="47">
        <f t="shared" si="70"/>
        <v>100</v>
      </c>
      <c r="M184" s="37">
        <v>5.7107048243295801E-2</v>
      </c>
      <c r="N184" s="45">
        <v>3.06481064527237E-2</v>
      </c>
      <c r="O184" s="45">
        <v>7.5042045949776995E-2</v>
      </c>
      <c r="P184" s="38">
        <f t="shared" si="71"/>
        <v>0.77907858478993952</v>
      </c>
      <c r="Q184" s="47">
        <f t="shared" si="72"/>
        <v>6.0631188450053006</v>
      </c>
      <c r="R184" s="47">
        <f t="shared" si="73"/>
        <v>3.2539435588680194</v>
      </c>
      <c r="S184" s="47">
        <f t="shared" si="74"/>
        <v>7.9672975046343932</v>
      </c>
      <c r="T184" s="47">
        <f t="shared" si="75"/>
        <v>82.715640091492276</v>
      </c>
      <c r="V184" s="40">
        <f t="shared" si="76"/>
        <v>100</v>
      </c>
      <c r="W184" s="40">
        <f t="shared" si="77"/>
        <v>17.284359908507714</v>
      </c>
      <c r="Y184" s="37">
        <v>0</v>
      </c>
      <c r="Z184" s="48">
        <f t="shared" si="78"/>
        <v>0</v>
      </c>
      <c r="AA184" s="37">
        <v>0</v>
      </c>
      <c r="AB184" s="48">
        <f t="shared" si="64"/>
        <v>0</v>
      </c>
      <c r="AC184" s="37">
        <v>3.7102239532980398E-2</v>
      </c>
      <c r="AD184" s="48">
        <f t="shared" si="65"/>
        <v>3.9391860483827963</v>
      </c>
      <c r="AF184" s="37">
        <v>0</v>
      </c>
      <c r="AG184" s="48">
        <f t="shared" si="63"/>
        <v>0</v>
      </c>
    </row>
    <row r="185" spans="1:33" hidden="1" x14ac:dyDescent="0.2">
      <c r="A185" s="37" t="s">
        <v>678</v>
      </c>
      <c r="B185" s="37" t="s">
        <v>679</v>
      </c>
      <c r="C185" s="37" t="s">
        <v>30</v>
      </c>
      <c r="D185" s="45">
        <v>8.9769387520358492</v>
      </c>
      <c r="E185" s="37">
        <v>0</v>
      </c>
      <c r="F185" s="46">
        <v>0</v>
      </c>
      <c r="G185" s="46">
        <v>0</v>
      </c>
      <c r="H185" s="38">
        <f t="shared" si="66"/>
        <v>8.9769387520358492</v>
      </c>
      <c r="I185" s="47">
        <f t="shared" si="67"/>
        <v>0</v>
      </c>
      <c r="J185" s="47">
        <f t="shared" si="68"/>
        <v>0</v>
      </c>
      <c r="K185" s="47">
        <f t="shared" si="69"/>
        <v>0</v>
      </c>
      <c r="L185" s="47">
        <f t="shared" si="70"/>
        <v>100</v>
      </c>
      <c r="M185" s="37">
        <v>2.2177820735800199E-3</v>
      </c>
      <c r="N185" s="45">
        <v>3.0224373659067999E-3</v>
      </c>
      <c r="O185" s="45">
        <v>6.2650777990460205E-2</v>
      </c>
      <c r="P185" s="38">
        <f t="shared" si="71"/>
        <v>8.9090477546059024</v>
      </c>
      <c r="Q185" s="47">
        <f t="shared" si="72"/>
        <v>2.4705327003340164E-2</v>
      </c>
      <c r="R185" s="47">
        <f t="shared" si="73"/>
        <v>3.366890929517985E-2</v>
      </c>
      <c r="S185" s="47">
        <f t="shared" si="74"/>
        <v>0.69790804773232806</v>
      </c>
      <c r="T185" s="47">
        <f t="shared" si="75"/>
        <v>99.243717715969154</v>
      </c>
      <c r="V185" s="40">
        <f t="shared" si="76"/>
        <v>100</v>
      </c>
      <c r="W185" s="40">
        <f t="shared" si="77"/>
        <v>0.75628228403084807</v>
      </c>
      <c r="Y185" s="37">
        <v>0</v>
      </c>
      <c r="Z185" s="48">
        <f t="shared" si="78"/>
        <v>0</v>
      </c>
      <c r="AA185" s="37">
        <v>0</v>
      </c>
      <c r="AB185" s="48">
        <f t="shared" si="64"/>
        <v>0</v>
      </c>
      <c r="AC185" s="37">
        <v>1.4824266019994601E-2</v>
      </c>
      <c r="AD185" s="48">
        <f t="shared" si="65"/>
        <v>0.16513720801127951</v>
      </c>
      <c r="AF185" s="37">
        <v>0</v>
      </c>
      <c r="AG185" s="48">
        <f t="shared" si="63"/>
        <v>0</v>
      </c>
    </row>
    <row r="186" spans="1:33" hidden="1" x14ac:dyDescent="0.2">
      <c r="A186" s="37" t="s">
        <v>680</v>
      </c>
      <c r="B186" s="37" t="s">
        <v>681</v>
      </c>
      <c r="C186" s="37" t="s">
        <v>25</v>
      </c>
      <c r="D186" s="45">
        <v>0.91772672205828099</v>
      </c>
      <c r="E186" s="37">
        <v>0</v>
      </c>
      <c r="F186" s="46">
        <v>0</v>
      </c>
      <c r="G186" s="46">
        <v>0</v>
      </c>
      <c r="H186" s="38">
        <f t="shared" si="66"/>
        <v>0.91772672205828099</v>
      </c>
      <c r="I186" s="47">
        <f t="shared" si="67"/>
        <v>0</v>
      </c>
      <c r="J186" s="47">
        <f t="shared" si="68"/>
        <v>0</v>
      </c>
      <c r="K186" s="47">
        <f t="shared" si="69"/>
        <v>0</v>
      </c>
      <c r="L186" s="47">
        <f t="shared" si="70"/>
        <v>100</v>
      </c>
      <c r="M186" s="37">
        <v>1.4805755375296501E-2</v>
      </c>
      <c r="N186" s="45">
        <v>1.60062216310179E-3</v>
      </c>
      <c r="O186" s="45">
        <v>4.1981407066548099E-2</v>
      </c>
      <c r="P186" s="38">
        <f t="shared" si="71"/>
        <v>0.85933893745333456</v>
      </c>
      <c r="Q186" s="47">
        <f t="shared" si="72"/>
        <v>1.6133076458850513</v>
      </c>
      <c r="R186" s="47">
        <f t="shared" si="73"/>
        <v>0.17441163307437627</v>
      </c>
      <c r="S186" s="47">
        <f t="shared" si="74"/>
        <v>4.5744998001575059</v>
      </c>
      <c r="T186" s="47">
        <f t="shared" si="75"/>
        <v>93.63778092088306</v>
      </c>
      <c r="V186" s="40">
        <f t="shared" si="76"/>
        <v>100</v>
      </c>
      <c r="W186" s="40">
        <f t="shared" si="77"/>
        <v>6.3622190791169331</v>
      </c>
      <c r="Y186" s="37">
        <v>0</v>
      </c>
      <c r="Z186" s="48">
        <f t="shared" si="78"/>
        <v>0</v>
      </c>
      <c r="AA186" s="37">
        <v>0</v>
      </c>
      <c r="AB186" s="48">
        <f t="shared" si="64"/>
        <v>0</v>
      </c>
      <c r="AC186" s="37">
        <v>8.8034225403913202E-3</v>
      </c>
      <c r="AD186" s="48">
        <f t="shared" si="65"/>
        <v>0.95926405200961895</v>
      </c>
      <c r="AF186" s="37">
        <v>0</v>
      </c>
      <c r="AG186" s="48">
        <f t="shared" si="63"/>
        <v>0</v>
      </c>
    </row>
    <row r="187" spans="1:33" hidden="1" x14ac:dyDescent="0.2">
      <c r="A187" s="37" t="s">
        <v>682</v>
      </c>
      <c r="B187" s="37" t="s">
        <v>683</v>
      </c>
      <c r="C187" s="37" t="s">
        <v>25</v>
      </c>
      <c r="D187" s="45">
        <v>7.20524265463217</v>
      </c>
      <c r="E187" s="37">
        <v>0</v>
      </c>
      <c r="F187" s="46">
        <v>0</v>
      </c>
      <c r="G187" s="46">
        <v>0</v>
      </c>
      <c r="H187" s="38">
        <f t="shared" si="66"/>
        <v>7.20524265463217</v>
      </c>
      <c r="I187" s="47">
        <f t="shared" si="67"/>
        <v>0</v>
      </c>
      <c r="J187" s="47">
        <f t="shared" si="68"/>
        <v>0</v>
      </c>
      <c r="K187" s="47">
        <f t="shared" si="69"/>
        <v>0</v>
      </c>
      <c r="L187" s="47">
        <f t="shared" si="70"/>
        <v>100</v>
      </c>
      <c r="M187" s="37">
        <v>4.7447361655300398E-2</v>
      </c>
      <c r="N187" s="45">
        <v>2.4693889836045702E-2</v>
      </c>
      <c r="O187" s="45">
        <v>0.18396123218049601</v>
      </c>
      <c r="P187" s="38">
        <f t="shared" si="71"/>
        <v>6.9491401709603275</v>
      </c>
      <c r="Q187" s="47">
        <f t="shared" si="72"/>
        <v>0.65851164117001693</v>
      </c>
      <c r="R187" s="47">
        <f t="shared" si="73"/>
        <v>0.34272114097601247</v>
      </c>
      <c r="S187" s="47">
        <f t="shared" si="74"/>
        <v>2.5531580405863137</v>
      </c>
      <c r="T187" s="47">
        <f t="shared" si="75"/>
        <v>96.445609177267656</v>
      </c>
      <c r="V187" s="40">
        <f t="shared" si="76"/>
        <v>100</v>
      </c>
      <c r="W187" s="40">
        <f t="shared" si="77"/>
        <v>3.5543908227323433</v>
      </c>
      <c r="Y187" s="37">
        <v>0</v>
      </c>
      <c r="Z187" s="48">
        <f t="shared" si="78"/>
        <v>0</v>
      </c>
      <c r="AA187" s="37">
        <v>0</v>
      </c>
      <c r="AB187" s="48">
        <f t="shared" si="64"/>
        <v>0</v>
      </c>
      <c r="AC187" s="37">
        <v>0.106352126464755</v>
      </c>
      <c r="AD187" s="48">
        <f t="shared" si="65"/>
        <v>1.4760380956272501</v>
      </c>
      <c r="AF187" s="37">
        <v>0</v>
      </c>
      <c r="AG187" s="48">
        <f t="shared" si="63"/>
        <v>0</v>
      </c>
    </row>
    <row r="188" spans="1:33" hidden="1" x14ac:dyDescent="0.2">
      <c r="A188" s="37" t="s">
        <v>684</v>
      </c>
      <c r="B188" s="37" t="s">
        <v>685</v>
      </c>
      <c r="C188" s="37" t="s">
        <v>25</v>
      </c>
      <c r="D188" s="45">
        <v>7.2254865082311497</v>
      </c>
      <c r="E188" s="37">
        <v>0</v>
      </c>
      <c r="F188" s="46">
        <v>0</v>
      </c>
      <c r="G188" s="46">
        <v>0</v>
      </c>
      <c r="H188" s="38">
        <f t="shared" si="66"/>
        <v>7.2254865082311497</v>
      </c>
      <c r="I188" s="47">
        <f t="shared" si="67"/>
        <v>0</v>
      </c>
      <c r="J188" s="47">
        <f t="shared" si="68"/>
        <v>0</v>
      </c>
      <c r="K188" s="47">
        <f t="shared" si="69"/>
        <v>0</v>
      </c>
      <c r="L188" s="47">
        <f t="shared" si="70"/>
        <v>100</v>
      </c>
      <c r="M188" s="37">
        <v>6.3224363603437E-2</v>
      </c>
      <c r="N188" s="45">
        <v>2.5482362864178099E-2</v>
      </c>
      <c r="O188" s="45">
        <v>0.18473572215588199</v>
      </c>
      <c r="P188" s="38">
        <f t="shared" si="71"/>
        <v>6.9520440596076529</v>
      </c>
      <c r="Q188" s="47">
        <f t="shared" si="72"/>
        <v>0.87501877598709643</v>
      </c>
      <c r="R188" s="47">
        <f t="shared" si="73"/>
        <v>0.35267331597877916</v>
      </c>
      <c r="S188" s="47">
        <f t="shared" si="74"/>
        <v>2.5567236468497208</v>
      </c>
      <c r="T188" s="47">
        <f t="shared" si="75"/>
        <v>96.215584261184404</v>
      </c>
      <c r="V188" s="40">
        <f t="shared" si="76"/>
        <v>100</v>
      </c>
      <c r="W188" s="40">
        <f t="shared" si="77"/>
        <v>3.7844157388155963</v>
      </c>
      <c r="Y188" s="37">
        <v>0</v>
      </c>
      <c r="Z188" s="48">
        <f t="shared" si="78"/>
        <v>0</v>
      </c>
      <c r="AA188" s="37">
        <v>0</v>
      </c>
      <c r="AB188" s="48">
        <f t="shared" si="64"/>
        <v>0</v>
      </c>
      <c r="AC188" s="37">
        <v>0.10675294418300101</v>
      </c>
      <c r="AD188" s="48">
        <f t="shared" si="65"/>
        <v>1.4774499137378485</v>
      </c>
      <c r="AF188" s="37">
        <v>0</v>
      </c>
      <c r="AG188" s="48">
        <f t="shared" si="63"/>
        <v>0</v>
      </c>
    </row>
    <row r="189" spans="1:33" hidden="1" x14ac:dyDescent="0.2">
      <c r="A189" s="37" t="s">
        <v>686</v>
      </c>
      <c r="B189" s="37" t="s">
        <v>687</v>
      </c>
      <c r="C189" s="37" t="s">
        <v>33</v>
      </c>
      <c r="D189" s="45">
        <v>0.29609027309590003</v>
      </c>
      <c r="E189" s="37">
        <v>0</v>
      </c>
      <c r="F189" s="46">
        <v>0</v>
      </c>
      <c r="G189" s="46">
        <v>0</v>
      </c>
      <c r="H189" s="38">
        <f t="shared" si="66"/>
        <v>0.29609027309590003</v>
      </c>
      <c r="I189" s="47">
        <f t="shared" si="67"/>
        <v>0</v>
      </c>
      <c r="J189" s="47">
        <f t="shared" si="68"/>
        <v>0</v>
      </c>
      <c r="K189" s="47">
        <f t="shared" si="69"/>
        <v>0</v>
      </c>
      <c r="L189" s="47">
        <f t="shared" si="70"/>
        <v>100</v>
      </c>
      <c r="M189" s="37">
        <v>0</v>
      </c>
      <c r="N189" s="45">
        <v>0</v>
      </c>
      <c r="O189" s="45">
        <v>0</v>
      </c>
      <c r="P189" s="38">
        <f t="shared" si="71"/>
        <v>0.29609027309590003</v>
      </c>
      <c r="Q189" s="47">
        <f t="shared" si="72"/>
        <v>0</v>
      </c>
      <c r="R189" s="47">
        <f t="shared" si="73"/>
        <v>0</v>
      </c>
      <c r="S189" s="47">
        <f t="shared" si="74"/>
        <v>0</v>
      </c>
      <c r="T189" s="47">
        <f t="shared" si="75"/>
        <v>100</v>
      </c>
      <c r="V189" s="40">
        <f t="shared" si="76"/>
        <v>100</v>
      </c>
      <c r="W189" s="40">
        <f t="shared" si="77"/>
        <v>0</v>
      </c>
      <c r="Y189" s="37">
        <v>0</v>
      </c>
      <c r="Z189" s="48">
        <f t="shared" si="78"/>
        <v>0</v>
      </c>
      <c r="AA189" s="37">
        <v>0</v>
      </c>
      <c r="AB189" s="48">
        <f t="shared" si="64"/>
        <v>0</v>
      </c>
      <c r="AC189" s="37">
        <v>0</v>
      </c>
      <c r="AD189" s="48">
        <f t="shared" si="65"/>
        <v>0</v>
      </c>
      <c r="AF189" s="37">
        <v>0</v>
      </c>
      <c r="AG189" s="48">
        <f t="shared" si="63"/>
        <v>0</v>
      </c>
    </row>
    <row r="190" spans="1:33" hidden="1" x14ac:dyDescent="0.2">
      <c r="A190" s="37" t="s">
        <v>688</v>
      </c>
      <c r="B190" s="37" t="s">
        <v>689</v>
      </c>
      <c r="C190" s="37" t="s">
        <v>25</v>
      </c>
      <c r="D190" s="45">
        <v>0.32260135910204801</v>
      </c>
      <c r="E190" s="37">
        <v>0</v>
      </c>
      <c r="F190" s="46">
        <v>0</v>
      </c>
      <c r="G190" s="46">
        <v>0</v>
      </c>
      <c r="H190" s="38">
        <f t="shared" si="66"/>
        <v>0.32260135910204801</v>
      </c>
      <c r="I190" s="47">
        <f t="shared" si="67"/>
        <v>0</v>
      </c>
      <c r="J190" s="47">
        <f t="shared" si="68"/>
        <v>0</v>
      </c>
      <c r="K190" s="47">
        <f t="shared" si="69"/>
        <v>0</v>
      </c>
      <c r="L190" s="47">
        <f t="shared" si="70"/>
        <v>100</v>
      </c>
      <c r="M190" s="37">
        <v>1.2802324993320501E-2</v>
      </c>
      <c r="N190" s="45">
        <v>3.0815813845673199E-2</v>
      </c>
      <c r="O190" s="45">
        <v>5.0338283010231598E-2</v>
      </c>
      <c r="P190" s="38">
        <f t="shared" si="71"/>
        <v>0.2286449372528227</v>
      </c>
      <c r="Q190" s="47">
        <f t="shared" si="72"/>
        <v>3.9684659199686632</v>
      </c>
      <c r="R190" s="47">
        <f t="shared" si="73"/>
        <v>9.5522889089643535</v>
      </c>
      <c r="S190" s="47">
        <f t="shared" si="74"/>
        <v>15.603865758763948</v>
      </c>
      <c r="T190" s="47">
        <f t="shared" si="75"/>
        <v>70.875379412303033</v>
      </c>
      <c r="V190" s="40">
        <f t="shared" si="76"/>
        <v>100</v>
      </c>
      <c r="W190" s="40">
        <f t="shared" si="77"/>
        <v>29.124620587696967</v>
      </c>
      <c r="Y190" s="37">
        <v>0</v>
      </c>
      <c r="Z190" s="48">
        <f t="shared" si="78"/>
        <v>0</v>
      </c>
      <c r="AA190" s="37">
        <v>0</v>
      </c>
      <c r="AB190" s="48">
        <f t="shared" si="64"/>
        <v>0</v>
      </c>
      <c r="AC190" s="37">
        <v>2.9962637722495401E-2</v>
      </c>
      <c r="AD190" s="48">
        <f t="shared" si="65"/>
        <v>9.2878212930954724</v>
      </c>
      <c r="AF190" s="37">
        <v>0</v>
      </c>
      <c r="AG190" s="48">
        <f t="shared" si="63"/>
        <v>0</v>
      </c>
    </row>
    <row r="191" spans="1:33" hidden="1" x14ac:dyDescent="0.2">
      <c r="A191" s="37" t="s">
        <v>690</v>
      </c>
      <c r="B191" s="37" t="s">
        <v>691</v>
      </c>
      <c r="C191" s="37" t="s">
        <v>25</v>
      </c>
      <c r="D191" s="45">
        <v>1.08966755033656</v>
      </c>
      <c r="E191" s="37">
        <v>0</v>
      </c>
      <c r="F191" s="46">
        <v>0</v>
      </c>
      <c r="G191" s="46">
        <v>0</v>
      </c>
      <c r="H191" s="38">
        <f t="shared" si="66"/>
        <v>1.08966755033656</v>
      </c>
      <c r="I191" s="47">
        <f t="shared" si="67"/>
        <v>0</v>
      </c>
      <c r="J191" s="47">
        <f t="shared" si="68"/>
        <v>0</v>
      </c>
      <c r="K191" s="47">
        <f t="shared" si="69"/>
        <v>0</v>
      </c>
      <c r="L191" s="47">
        <f t="shared" si="70"/>
        <v>100</v>
      </c>
      <c r="M191" s="37">
        <v>0</v>
      </c>
      <c r="N191" s="45">
        <v>0</v>
      </c>
      <c r="O191" s="45">
        <v>0</v>
      </c>
      <c r="P191" s="38">
        <f t="shared" si="71"/>
        <v>1.08966755033656</v>
      </c>
      <c r="Q191" s="47">
        <f t="shared" si="72"/>
        <v>0</v>
      </c>
      <c r="R191" s="47">
        <f t="shared" si="73"/>
        <v>0</v>
      </c>
      <c r="S191" s="47">
        <f t="shared" si="74"/>
        <v>0</v>
      </c>
      <c r="T191" s="47">
        <f t="shared" si="75"/>
        <v>100</v>
      </c>
      <c r="V191" s="40">
        <f t="shared" si="76"/>
        <v>100</v>
      </c>
      <c r="W191" s="40">
        <f t="shared" si="77"/>
        <v>0</v>
      </c>
      <c r="Y191" s="37">
        <v>0</v>
      </c>
      <c r="Z191" s="48">
        <f t="shared" si="78"/>
        <v>0</v>
      </c>
      <c r="AA191" s="37">
        <v>0</v>
      </c>
      <c r="AB191" s="48">
        <f t="shared" si="64"/>
        <v>0</v>
      </c>
      <c r="AC191" s="37">
        <v>0</v>
      </c>
      <c r="AD191" s="48">
        <f t="shared" si="65"/>
        <v>0</v>
      </c>
      <c r="AF191" s="37">
        <v>0</v>
      </c>
      <c r="AG191" s="48">
        <f t="shared" si="63"/>
        <v>0</v>
      </c>
    </row>
    <row r="192" spans="1:33" hidden="1" x14ac:dyDescent="0.2">
      <c r="A192" s="37" t="s">
        <v>692</v>
      </c>
      <c r="B192" s="37" t="s">
        <v>693</v>
      </c>
      <c r="C192" s="37" t="s">
        <v>25</v>
      </c>
      <c r="D192" s="45">
        <v>19.687136098378499</v>
      </c>
      <c r="E192" s="37">
        <v>0.37405943883225101</v>
      </c>
      <c r="F192" s="46">
        <v>3.8011042424204E-2</v>
      </c>
      <c r="G192" s="46">
        <v>1.21704012269402</v>
      </c>
      <c r="H192" s="38">
        <f t="shared" si="66"/>
        <v>18.058025494428023</v>
      </c>
      <c r="I192" s="47">
        <f t="shared" si="67"/>
        <v>1.9000195709677643</v>
      </c>
      <c r="J192" s="47">
        <f t="shared" si="68"/>
        <v>0.19307553030699434</v>
      </c>
      <c r="K192" s="47">
        <f t="shared" si="69"/>
        <v>6.1819053650686131</v>
      </c>
      <c r="L192" s="47">
        <f t="shared" si="70"/>
        <v>91.724999533656629</v>
      </c>
      <c r="M192" s="37">
        <v>0.36062587159919701</v>
      </c>
      <c r="N192" s="45">
        <v>0.13949968051134801</v>
      </c>
      <c r="O192" s="45">
        <v>0.47002617432024202</v>
      </c>
      <c r="P192" s="38">
        <f t="shared" si="71"/>
        <v>18.71698437194771</v>
      </c>
      <c r="Q192" s="47">
        <f t="shared" si="72"/>
        <v>1.8317843174198374</v>
      </c>
      <c r="R192" s="47">
        <f t="shared" si="73"/>
        <v>0.70858290314170014</v>
      </c>
      <c r="S192" s="47">
        <f t="shared" si="74"/>
        <v>2.3874786661273451</v>
      </c>
      <c r="T192" s="47">
        <f t="shared" si="75"/>
        <v>95.072154113311115</v>
      </c>
      <c r="V192" s="40">
        <f t="shared" si="76"/>
        <v>100</v>
      </c>
      <c r="W192" s="40">
        <f t="shared" si="77"/>
        <v>4.9278458866888828</v>
      </c>
      <c r="Y192" s="37">
        <v>9.6027870430669196E-3</v>
      </c>
      <c r="Z192" s="48">
        <f t="shared" si="78"/>
        <v>4.877696275923972E-2</v>
      </c>
      <c r="AA192" s="37">
        <v>5.8999999999999997E-2</v>
      </c>
      <c r="AB192" s="48">
        <f t="shared" si="64"/>
        <v>0.29968807908459288</v>
      </c>
      <c r="AC192" s="37">
        <v>0.26048292054996303</v>
      </c>
      <c r="AD192" s="48">
        <f t="shared" si="65"/>
        <v>1.32311230667734</v>
      </c>
      <c r="AF192" s="37">
        <v>0</v>
      </c>
      <c r="AG192" s="48">
        <f t="shared" si="63"/>
        <v>0</v>
      </c>
    </row>
    <row r="193" spans="1:33" hidden="1" x14ac:dyDescent="0.2">
      <c r="A193" s="37" t="s">
        <v>694</v>
      </c>
      <c r="B193" s="37" t="s">
        <v>695</v>
      </c>
      <c r="C193" s="37" t="s">
        <v>25</v>
      </c>
      <c r="D193" s="45">
        <v>0.505918837256077</v>
      </c>
      <c r="E193" s="37">
        <v>0</v>
      </c>
      <c r="F193" s="46">
        <v>0</v>
      </c>
      <c r="G193" s="46">
        <v>0</v>
      </c>
      <c r="H193" s="38">
        <f t="shared" si="66"/>
        <v>0.505918837256077</v>
      </c>
      <c r="I193" s="47">
        <f t="shared" si="67"/>
        <v>0</v>
      </c>
      <c r="J193" s="47">
        <f t="shared" si="68"/>
        <v>0</v>
      </c>
      <c r="K193" s="47">
        <f t="shared" si="69"/>
        <v>0</v>
      </c>
      <c r="L193" s="47">
        <f t="shared" si="70"/>
        <v>100</v>
      </c>
      <c r="M193" s="37">
        <v>0</v>
      </c>
      <c r="N193" s="45">
        <v>0</v>
      </c>
      <c r="O193" s="45">
        <v>0</v>
      </c>
      <c r="P193" s="38">
        <f t="shared" si="71"/>
        <v>0.505918837256077</v>
      </c>
      <c r="Q193" s="47">
        <f t="shared" si="72"/>
        <v>0</v>
      </c>
      <c r="R193" s="47">
        <f t="shared" si="73"/>
        <v>0</v>
      </c>
      <c r="S193" s="47">
        <f t="shared" si="74"/>
        <v>0</v>
      </c>
      <c r="T193" s="47">
        <f t="shared" si="75"/>
        <v>100</v>
      </c>
      <c r="V193" s="40">
        <f t="shared" si="76"/>
        <v>100</v>
      </c>
      <c r="W193" s="40">
        <f t="shared" si="77"/>
        <v>0</v>
      </c>
      <c r="Y193" s="37">
        <v>0</v>
      </c>
      <c r="Z193" s="48">
        <f t="shared" si="78"/>
        <v>0</v>
      </c>
      <c r="AA193" s="37">
        <v>0</v>
      </c>
      <c r="AB193" s="48">
        <f t="shared" si="64"/>
        <v>0</v>
      </c>
      <c r="AC193" s="37">
        <v>0</v>
      </c>
      <c r="AD193" s="48">
        <f t="shared" si="65"/>
        <v>0</v>
      </c>
      <c r="AF193" s="37">
        <v>0</v>
      </c>
      <c r="AG193" s="48">
        <f t="shared" si="63"/>
        <v>0</v>
      </c>
    </row>
    <row r="194" spans="1:33" hidden="1" x14ac:dyDescent="0.2">
      <c r="A194" s="37" t="s">
        <v>696</v>
      </c>
      <c r="B194" s="37" t="s">
        <v>697</v>
      </c>
      <c r="C194" s="37" t="s">
        <v>26</v>
      </c>
      <c r="D194" s="45">
        <v>1.40321728744356</v>
      </c>
      <c r="E194" s="37">
        <v>0</v>
      </c>
      <c r="F194" s="46">
        <v>0</v>
      </c>
      <c r="G194" s="46">
        <v>0</v>
      </c>
      <c r="H194" s="38">
        <f t="shared" si="66"/>
        <v>1.40321728744356</v>
      </c>
      <c r="I194" s="47">
        <f t="shared" si="67"/>
        <v>0</v>
      </c>
      <c r="J194" s="47">
        <f t="shared" si="68"/>
        <v>0</v>
      </c>
      <c r="K194" s="47">
        <f t="shared" si="69"/>
        <v>0</v>
      </c>
      <c r="L194" s="47">
        <f t="shared" si="70"/>
        <v>100</v>
      </c>
      <c r="M194" s="37">
        <v>5.3712219196982904E-3</v>
      </c>
      <c r="N194" s="45">
        <v>0.124407913312254</v>
      </c>
      <c r="O194" s="45">
        <v>0.25485265578620098</v>
      </c>
      <c r="P194" s="38">
        <f t="shared" si="71"/>
        <v>1.0185854964254069</v>
      </c>
      <c r="Q194" s="47">
        <f t="shared" si="72"/>
        <v>0.38277905836549431</v>
      </c>
      <c r="R194" s="47">
        <f t="shared" si="73"/>
        <v>8.8659051185797129</v>
      </c>
      <c r="S194" s="47">
        <f t="shared" si="74"/>
        <v>18.162023662814349</v>
      </c>
      <c r="T194" s="47">
        <f t="shared" si="75"/>
        <v>72.589292160240447</v>
      </c>
      <c r="V194" s="40">
        <f t="shared" si="76"/>
        <v>100</v>
      </c>
      <c r="W194" s="40">
        <f t="shared" si="77"/>
        <v>27.410707839759556</v>
      </c>
      <c r="Y194" s="37">
        <v>0</v>
      </c>
      <c r="Z194" s="48">
        <f t="shared" si="78"/>
        <v>0</v>
      </c>
      <c r="AA194" s="37">
        <v>0</v>
      </c>
      <c r="AB194" s="48">
        <f t="shared" si="64"/>
        <v>0</v>
      </c>
      <c r="AC194" s="37">
        <v>0.17611704002033801</v>
      </c>
      <c r="AD194" s="48">
        <f t="shared" si="65"/>
        <v>12.550945715698486</v>
      </c>
      <c r="AF194" s="37">
        <v>0</v>
      </c>
      <c r="AG194" s="48">
        <f t="shared" ref="AG194:AG257" si="79">AF194/D194*100</f>
        <v>0</v>
      </c>
    </row>
    <row r="195" spans="1:33" hidden="1" x14ac:dyDescent="0.2">
      <c r="A195" s="37" t="s">
        <v>698</v>
      </c>
      <c r="B195" s="37" t="s">
        <v>699</v>
      </c>
      <c r="C195" s="37" t="s">
        <v>25</v>
      </c>
      <c r="D195" s="45">
        <v>1.5123144610099399</v>
      </c>
      <c r="E195" s="37">
        <v>0.47434507078143801</v>
      </c>
      <c r="F195" s="46">
        <v>0.298656282339061</v>
      </c>
      <c r="G195" s="46">
        <v>0.24509389491219699</v>
      </c>
      <c r="H195" s="38">
        <f t="shared" si="66"/>
        <v>0.4942192129772438</v>
      </c>
      <c r="I195" s="47">
        <f t="shared" si="67"/>
        <v>31.365505191603155</v>
      </c>
      <c r="J195" s="47">
        <f t="shared" si="68"/>
        <v>19.748292437778787</v>
      </c>
      <c r="K195" s="47">
        <f t="shared" si="69"/>
        <v>16.206543098749492</v>
      </c>
      <c r="L195" s="47">
        <f t="shared" si="70"/>
        <v>32.679659271868559</v>
      </c>
      <c r="M195" s="37">
        <v>2.4807157375942902E-2</v>
      </c>
      <c r="N195" s="45">
        <v>2.6307922562251E-2</v>
      </c>
      <c r="O195" s="45">
        <v>7.7511461722249E-2</v>
      </c>
      <c r="P195" s="38">
        <f t="shared" si="71"/>
        <v>1.3836879193494971</v>
      </c>
      <c r="Q195" s="47">
        <f t="shared" si="72"/>
        <v>1.6403438580740948</v>
      </c>
      <c r="R195" s="47">
        <f t="shared" si="73"/>
        <v>1.7395801759828629</v>
      </c>
      <c r="S195" s="47">
        <f t="shared" si="74"/>
        <v>5.1253534711614153</v>
      </c>
      <c r="T195" s="47">
        <f t="shared" si="75"/>
        <v>91.494722494781627</v>
      </c>
      <c r="V195" s="40">
        <f t="shared" si="76"/>
        <v>100</v>
      </c>
      <c r="W195" s="40">
        <f t="shared" si="77"/>
        <v>8.5052775052183733</v>
      </c>
      <c r="Y195" s="37">
        <v>0.18202730029101299</v>
      </c>
      <c r="Z195" s="48">
        <f t="shared" si="78"/>
        <v>12.036339331798308</v>
      </c>
      <c r="AA195" s="37">
        <v>0.99299999999999999</v>
      </c>
      <c r="AB195" s="48">
        <f t="shared" ref="AB195:AB258" si="80">AA195/D195*100</f>
        <v>65.660947217079695</v>
      </c>
      <c r="AC195" s="37">
        <v>4.54020930244005E-2</v>
      </c>
      <c r="AD195" s="48">
        <f t="shared" ref="AD195:AD258" si="81">AC195/D195*100</f>
        <v>3.0021595504734178</v>
      </c>
      <c r="AF195" s="37">
        <v>0</v>
      </c>
      <c r="AG195" s="48">
        <f t="shared" si="79"/>
        <v>0</v>
      </c>
    </row>
    <row r="196" spans="1:33" hidden="1" x14ac:dyDescent="0.2">
      <c r="A196" s="37" t="s">
        <v>700</v>
      </c>
      <c r="B196" s="37" t="s">
        <v>701</v>
      </c>
      <c r="C196" s="37" t="s">
        <v>25</v>
      </c>
      <c r="D196" s="45">
        <v>0.357385340719856</v>
      </c>
      <c r="E196" s="37">
        <v>6.1676960506413803E-2</v>
      </c>
      <c r="F196" s="46">
        <v>0</v>
      </c>
      <c r="G196" s="46">
        <v>0</v>
      </c>
      <c r="H196" s="38">
        <f t="shared" si="66"/>
        <v>0.2957083802134422</v>
      </c>
      <c r="I196" s="47">
        <f t="shared" si="67"/>
        <v>17.257831667684599</v>
      </c>
      <c r="J196" s="47">
        <f t="shared" si="68"/>
        <v>0</v>
      </c>
      <c r="K196" s="47">
        <f t="shared" si="69"/>
        <v>0</v>
      </c>
      <c r="L196" s="47">
        <f t="shared" si="70"/>
        <v>82.742168332315401</v>
      </c>
      <c r="M196" s="37">
        <v>0</v>
      </c>
      <c r="N196" s="45">
        <v>0</v>
      </c>
      <c r="O196" s="45">
        <v>0</v>
      </c>
      <c r="P196" s="38">
        <f t="shared" si="71"/>
        <v>0.357385340719856</v>
      </c>
      <c r="Q196" s="47">
        <f t="shared" si="72"/>
        <v>0</v>
      </c>
      <c r="R196" s="47">
        <f t="shared" si="73"/>
        <v>0</v>
      </c>
      <c r="S196" s="47">
        <f t="shared" si="74"/>
        <v>0</v>
      </c>
      <c r="T196" s="47">
        <f t="shared" si="75"/>
        <v>100</v>
      </c>
      <c r="V196" s="40">
        <f t="shared" si="76"/>
        <v>100</v>
      </c>
      <c r="W196" s="40">
        <f t="shared" si="77"/>
        <v>0</v>
      </c>
      <c r="Y196" s="37">
        <v>0</v>
      </c>
      <c r="Z196" s="48">
        <f t="shared" si="78"/>
        <v>0</v>
      </c>
      <c r="AA196" s="37">
        <v>8.0000000000000002E-3</v>
      </c>
      <c r="AB196" s="48">
        <f t="shared" si="80"/>
        <v>2.23848017489642</v>
      </c>
      <c r="AC196" s="37">
        <v>0</v>
      </c>
      <c r="AD196" s="48">
        <f t="shared" si="81"/>
        <v>0</v>
      </c>
      <c r="AF196" s="37">
        <v>0</v>
      </c>
      <c r="AG196" s="48">
        <f t="shared" si="79"/>
        <v>0</v>
      </c>
    </row>
    <row r="197" spans="1:33" hidden="1" x14ac:dyDescent="0.2">
      <c r="A197" s="37" t="s">
        <v>702</v>
      </c>
      <c r="B197" s="37" t="s">
        <v>703</v>
      </c>
      <c r="C197" s="37" t="s">
        <v>25</v>
      </c>
      <c r="D197" s="45">
        <v>106.932765172551</v>
      </c>
      <c r="E197" s="37">
        <v>3.20084692278671</v>
      </c>
      <c r="F197" s="46">
        <v>1.5844944630969</v>
      </c>
      <c r="G197" s="46">
        <v>4.7409011268222701</v>
      </c>
      <c r="H197" s="38">
        <f t="shared" si="66"/>
        <v>97.406522659845123</v>
      </c>
      <c r="I197" s="47">
        <f t="shared" si="67"/>
        <v>2.9933266175448612</v>
      </c>
      <c r="J197" s="47">
        <f t="shared" si="68"/>
        <v>1.4817670342107923</v>
      </c>
      <c r="K197" s="47">
        <f t="shared" si="69"/>
        <v>4.4335345851873953</v>
      </c>
      <c r="L197" s="47">
        <f t="shared" si="70"/>
        <v>91.091371763056955</v>
      </c>
      <c r="M197" s="37">
        <v>1.4798773229723401</v>
      </c>
      <c r="N197" s="45">
        <v>1.2366569811622901</v>
      </c>
      <c r="O197" s="45">
        <v>4.0152351555250103</v>
      </c>
      <c r="P197" s="38">
        <f t="shared" si="71"/>
        <v>100.20099571289136</v>
      </c>
      <c r="Q197" s="47">
        <f t="shared" si="72"/>
        <v>1.3839325304871248</v>
      </c>
      <c r="R197" s="47">
        <f t="shared" si="73"/>
        <v>1.1564808776494002</v>
      </c>
      <c r="S197" s="47">
        <f t="shared" si="74"/>
        <v>3.7549156697162611</v>
      </c>
      <c r="T197" s="47">
        <f t="shared" si="75"/>
        <v>93.704670922147201</v>
      </c>
      <c r="V197" s="40">
        <f t="shared" si="76"/>
        <v>100</v>
      </c>
      <c r="W197" s="40">
        <f t="shared" si="77"/>
        <v>6.2953290778527862</v>
      </c>
      <c r="Y197" s="37">
        <v>0.74427358623352802</v>
      </c>
      <c r="Z197" s="48">
        <f t="shared" si="78"/>
        <v>0.69602014409010959</v>
      </c>
      <c r="AA197" s="37">
        <v>0.123</v>
      </c>
      <c r="AB197" s="48">
        <f t="shared" si="80"/>
        <v>0.11502554881239839</v>
      </c>
      <c r="AC197" s="37">
        <v>1.9829957316675699</v>
      </c>
      <c r="AD197" s="48">
        <f t="shared" si="81"/>
        <v>1.8544322953472012</v>
      </c>
      <c r="AF197" s="37">
        <v>0</v>
      </c>
      <c r="AG197" s="48">
        <f t="shared" si="79"/>
        <v>0</v>
      </c>
    </row>
    <row r="198" spans="1:33" hidden="1" x14ac:dyDescent="0.2">
      <c r="A198" s="37" t="s">
        <v>704</v>
      </c>
      <c r="B198" s="37" t="s">
        <v>705</v>
      </c>
      <c r="C198" s="37" t="s">
        <v>25</v>
      </c>
      <c r="D198" s="45">
        <v>30.825925102583302</v>
      </c>
      <c r="E198" s="37">
        <v>1.21450908099369</v>
      </c>
      <c r="F198" s="46">
        <v>0.24301678887629499</v>
      </c>
      <c r="G198" s="46">
        <v>0.32324000481600601</v>
      </c>
      <c r="H198" s="38">
        <f t="shared" si="66"/>
        <v>29.045159227897308</v>
      </c>
      <c r="I198" s="47">
        <f t="shared" si="67"/>
        <v>3.9398949973180555</v>
      </c>
      <c r="J198" s="47">
        <f t="shared" si="68"/>
        <v>0.7883519734365716</v>
      </c>
      <c r="K198" s="47">
        <f t="shared" si="69"/>
        <v>1.0485979049787466</v>
      </c>
      <c r="L198" s="47">
        <f t="shared" si="70"/>
        <v>94.223155124266626</v>
      </c>
      <c r="M198" s="37">
        <v>8.1040631348430495E-2</v>
      </c>
      <c r="N198" s="45">
        <v>0.210561390981439</v>
      </c>
      <c r="O198" s="45">
        <v>0.55760760947503496</v>
      </c>
      <c r="P198" s="38">
        <f t="shared" si="71"/>
        <v>29.976715470778398</v>
      </c>
      <c r="Q198" s="47">
        <f t="shared" si="72"/>
        <v>0.26289764566267326</v>
      </c>
      <c r="R198" s="47">
        <f t="shared" si="73"/>
        <v>0.68306592675070554</v>
      </c>
      <c r="S198" s="47">
        <f t="shared" si="74"/>
        <v>1.8088917286972384</v>
      </c>
      <c r="T198" s="47">
        <f t="shared" si="75"/>
        <v>97.245144698889391</v>
      </c>
      <c r="V198" s="40">
        <f t="shared" si="76"/>
        <v>100</v>
      </c>
      <c r="W198" s="40">
        <f t="shared" si="77"/>
        <v>2.7548553011106174</v>
      </c>
      <c r="Y198" s="37">
        <v>8.2909467341565096E-2</v>
      </c>
      <c r="Z198" s="48">
        <f t="shared" si="78"/>
        <v>0.26896019199961346</v>
      </c>
      <c r="AA198" s="37">
        <v>7.1999999999999995E-2</v>
      </c>
      <c r="AB198" s="48">
        <f t="shared" si="80"/>
        <v>0.23356963257516705</v>
      </c>
      <c r="AC198" s="37">
        <v>0.35886580261280898</v>
      </c>
      <c r="AD198" s="48">
        <f t="shared" si="81"/>
        <v>1.1641688008342528</v>
      </c>
      <c r="AF198" s="37">
        <v>0</v>
      </c>
      <c r="AG198" s="48">
        <f t="shared" si="79"/>
        <v>0</v>
      </c>
    </row>
    <row r="199" spans="1:33" hidden="1" x14ac:dyDescent="0.2">
      <c r="A199" s="37" t="s">
        <v>706</v>
      </c>
      <c r="B199" s="37" t="s">
        <v>707</v>
      </c>
      <c r="C199" s="37" t="s">
        <v>25</v>
      </c>
      <c r="D199" s="45">
        <v>12.257937275267</v>
      </c>
      <c r="E199" s="37">
        <v>0</v>
      </c>
      <c r="F199" s="46">
        <v>0</v>
      </c>
      <c r="G199" s="46">
        <v>1.4524693455832201</v>
      </c>
      <c r="H199" s="38">
        <f t="shared" si="66"/>
        <v>10.805467929683781</v>
      </c>
      <c r="I199" s="47">
        <f t="shared" si="67"/>
        <v>0</v>
      </c>
      <c r="J199" s="47">
        <f t="shared" si="68"/>
        <v>0</v>
      </c>
      <c r="K199" s="47">
        <f t="shared" si="69"/>
        <v>11.849215026690391</v>
      </c>
      <c r="L199" s="47">
        <f t="shared" si="70"/>
        <v>88.150784973309612</v>
      </c>
      <c r="M199" s="37">
        <v>0</v>
      </c>
      <c r="N199" s="45">
        <v>0</v>
      </c>
      <c r="O199" s="45">
        <v>0</v>
      </c>
      <c r="P199" s="38">
        <f t="shared" si="71"/>
        <v>12.257937275267</v>
      </c>
      <c r="Q199" s="47">
        <f t="shared" si="72"/>
        <v>0</v>
      </c>
      <c r="R199" s="47">
        <f t="shared" si="73"/>
        <v>0</v>
      </c>
      <c r="S199" s="47">
        <f t="shared" si="74"/>
        <v>0</v>
      </c>
      <c r="T199" s="47">
        <f t="shared" si="75"/>
        <v>100</v>
      </c>
      <c r="V199" s="40">
        <f t="shared" si="76"/>
        <v>100</v>
      </c>
      <c r="W199" s="40">
        <f t="shared" si="77"/>
        <v>0</v>
      </c>
      <c r="Y199" s="37">
        <v>0</v>
      </c>
      <c r="Z199" s="48">
        <f t="shared" si="78"/>
        <v>0</v>
      </c>
      <c r="AA199" s="37">
        <v>0</v>
      </c>
      <c r="AB199" s="48">
        <f t="shared" si="80"/>
        <v>0</v>
      </c>
      <c r="AC199" s="37">
        <v>0</v>
      </c>
      <c r="AD199" s="48">
        <f t="shared" si="81"/>
        <v>0</v>
      </c>
      <c r="AF199" s="37">
        <v>0</v>
      </c>
      <c r="AG199" s="48">
        <f t="shared" si="79"/>
        <v>0</v>
      </c>
    </row>
    <row r="200" spans="1:33" hidden="1" x14ac:dyDescent="0.2">
      <c r="A200" s="37" t="s">
        <v>708</v>
      </c>
      <c r="B200" s="37" t="s">
        <v>709</v>
      </c>
      <c r="C200" s="37" t="s">
        <v>25</v>
      </c>
      <c r="D200" s="45">
        <v>3.39688857522082</v>
      </c>
      <c r="E200" s="37">
        <v>0</v>
      </c>
      <c r="F200" s="46">
        <v>0</v>
      </c>
      <c r="G200" s="46">
        <v>6.5595419300557095E-2</v>
      </c>
      <c r="H200" s="38">
        <f t="shared" si="66"/>
        <v>3.331293155920263</v>
      </c>
      <c r="I200" s="47">
        <f t="shared" si="67"/>
        <v>0</v>
      </c>
      <c r="J200" s="47">
        <f t="shared" si="68"/>
        <v>0</v>
      </c>
      <c r="K200" s="47">
        <f t="shared" si="69"/>
        <v>1.9310441849360032</v>
      </c>
      <c r="L200" s="47">
        <f t="shared" si="70"/>
        <v>98.068955815064001</v>
      </c>
      <c r="M200" s="37">
        <v>0</v>
      </c>
      <c r="N200" s="45">
        <v>0</v>
      </c>
      <c r="O200" s="45">
        <v>0</v>
      </c>
      <c r="P200" s="38">
        <f t="shared" si="71"/>
        <v>3.39688857522082</v>
      </c>
      <c r="Q200" s="47">
        <f t="shared" si="72"/>
        <v>0</v>
      </c>
      <c r="R200" s="47">
        <f t="shared" si="73"/>
        <v>0</v>
      </c>
      <c r="S200" s="47">
        <f t="shared" si="74"/>
        <v>0</v>
      </c>
      <c r="T200" s="47">
        <f t="shared" si="75"/>
        <v>100</v>
      </c>
      <c r="V200" s="40">
        <f t="shared" si="76"/>
        <v>100</v>
      </c>
      <c r="W200" s="40">
        <f t="shared" si="77"/>
        <v>0</v>
      </c>
      <c r="Y200" s="37">
        <v>0</v>
      </c>
      <c r="Z200" s="48">
        <f t="shared" si="78"/>
        <v>0</v>
      </c>
      <c r="AA200" s="37">
        <v>0</v>
      </c>
      <c r="AB200" s="48">
        <f t="shared" si="80"/>
        <v>0</v>
      </c>
      <c r="AC200" s="37">
        <v>0</v>
      </c>
      <c r="AD200" s="48">
        <f t="shared" si="81"/>
        <v>0</v>
      </c>
      <c r="AF200" s="37">
        <v>0</v>
      </c>
      <c r="AG200" s="48">
        <f t="shared" si="79"/>
        <v>0</v>
      </c>
    </row>
    <row r="201" spans="1:33" hidden="1" x14ac:dyDescent="0.2">
      <c r="A201" s="37" t="s">
        <v>710</v>
      </c>
      <c r="B201" s="37" t="s">
        <v>711</v>
      </c>
      <c r="C201" s="37" t="s">
        <v>25</v>
      </c>
      <c r="D201" s="45">
        <v>0.59000440557692202</v>
      </c>
      <c r="E201" s="37">
        <v>0</v>
      </c>
      <c r="F201" s="46">
        <v>0</v>
      </c>
      <c r="G201" s="46">
        <v>0</v>
      </c>
      <c r="H201" s="38">
        <f t="shared" si="66"/>
        <v>0.59000440557692202</v>
      </c>
      <c r="I201" s="47">
        <f t="shared" si="67"/>
        <v>0</v>
      </c>
      <c r="J201" s="47">
        <f t="shared" si="68"/>
        <v>0</v>
      </c>
      <c r="K201" s="47">
        <f t="shared" si="69"/>
        <v>0</v>
      </c>
      <c r="L201" s="47">
        <f t="shared" si="70"/>
        <v>100</v>
      </c>
      <c r="M201" s="37">
        <v>0</v>
      </c>
      <c r="N201" s="45">
        <v>0</v>
      </c>
      <c r="O201" s="45">
        <v>1.00030157453671E-2</v>
      </c>
      <c r="P201" s="38">
        <f t="shared" si="71"/>
        <v>0.58000138983155491</v>
      </c>
      <c r="Q201" s="47">
        <f t="shared" si="72"/>
        <v>0</v>
      </c>
      <c r="R201" s="47">
        <f t="shared" si="73"/>
        <v>0</v>
      </c>
      <c r="S201" s="47">
        <f t="shared" si="74"/>
        <v>1.6954137377306338</v>
      </c>
      <c r="T201" s="47">
        <f t="shared" si="75"/>
        <v>98.304586262269368</v>
      </c>
      <c r="V201" s="40">
        <f t="shared" si="76"/>
        <v>100</v>
      </c>
      <c r="W201" s="40">
        <f t="shared" si="77"/>
        <v>1.6954137377306338</v>
      </c>
      <c r="Y201" s="37">
        <v>0</v>
      </c>
      <c r="Z201" s="48">
        <f t="shared" si="78"/>
        <v>0</v>
      </c>
      <c r="AA201" s="37">
        <v>0</v>
      </c>
      <c r="AB201" s="48">
        <f t="shared" si="80"/>
        <v>0</v>
      </c>
      <c r="AC201" s="37">
        <v>0</v>
      </c>
      <c r="AD201" s="48">
        <f t="shared" si="81"/>
        <v>0</v>
      </c>
      <c r="AF201" s="37">
        <v>0</v>
      </c>
      <c r="AG201" s="48">
        <f t="shared" si="79"/>
        <v>0</v>
      </c>
    </row>
    <row r="202" spans="1:33" hidden="1" x14ac:dyDescent="0.2">
      <c r="A202" s="37" t="s">
        <v>712</v>
      </c>
      <c r="B202" s="37" t="s">
        <v>713</v>
      </c>
      <c r="C202" s="37" t="s">
        <v>25</v>
      </c>
      <c r="D202" s="45">
        <v>2.8619160333277698</v>
      </c>
      <c r="E202" s="37">
        <v>0</v>
      </c>
      <c r="F202" s="46">
        <v>0</v>
      </c>
      <c r="G202" s="46">
        <v>0</v>
      </c>
      <c r="H202" s="38">
        <f t="shared" si="66"/>
        <v>2.8619160333277698</v>
      </c>
      <c r="I202" s="47">
        <f t="shared" si="67"/>
        <v>0</v>
      </c>
      <c r="J202" s="47">
        <f t="shared" si="68"/>
        <v>0</v>
      </c>
      <c r="K202" s="47">
        <f t="shared" si="69"/>
        <v>0</v>
      </c>
      <c r="L202" s="47">
        <f t="shared" si="70"/>
        <v>100</v>
      </c>
      <c r="M202" s="37">
        <v>2.80271468798455E-3</v>
      </c>
      <c r="N202" s="45">
        <v>4.0012590470141701E-4</v>
      </c>
      <c r="O202" s="45">
        <v>4.1212924431584502E-2</v>
      </c>
      <c r="P202" s="38">
        <f t="shared" si="71"/>
        <v>2.8175002683034993</v>
      </c>
      <c r="Q202" s="47">
        <f t="shared" si="72"/>
        <v>9.7931408725699692E-2</v>
      </c>
      <c r="R202" s="47">
        <f t="shared" si="73"/>
        <v>1.3981049759735959E-2</v>
      </c>
      <c r="S202" s="47">
        <f t="shared" si="74"/>
        <v>1.4400465964636657</v>
      </c>
      <c r="T202" s="47">
        <f t="shared" si="75"/>
        <v>98.448040945050892</v>
      </c>
      <c r="V202" s="40">
        <f t="shared" si="76"/>
        <v>100</v>
      </c>
      <c r="W202" s="40">
        <f t="shared" si="77"/>
        <v>1.5519590549491014</v>
      </c>
      <c r="Y202" s="37">
        <v>0</v>
      </c>
      <c r="Z202" s="48">
        <f t="shared" si="78"/>
        <v>0</v>
      </c>
      <c r="AA202" s="37">
        <v>0</v>
      </c>
      <c r="AB202" s="48">
        <f t="shared" si="80"/>
        <v>0</v>
      </c>
      <c r="AC202" s="37">
        <v>2.20069020191032E-2</v>
      </c>
      <c r="AD202" s="48">
        <f t="shared" si="81"/>
        <v>0.76895694223125355</v>
      </c>
      <c r="AF202" s="37">
        <v>0</v>
      </c>
      <c r="AG202" s="48">
        <f t="shared" si="79"/>
        <v>0</v>
      </c>
    </row>
    <row r="203" spans="1:33" hidden="1" x14ac:dyDescent="0.2">
      <c r="A203" s="37" t="s">
        <v>714</v>
      </c>
      <c r="B203" s="37" t="s">
        <v>715</v>
      </c>
      <c r="C203" s="37" t="s">
        <v>25</v>
      </c>
      <c r="D203" s="45">
        <v>4.6661802563916304</v>
      </c>
      <c r="E203" s="37">
        <v>0</v>
      </c>
      <c r="F203" s="46">
        <v>0</v>
      </c>
      <c r="G203" s="46">
        <v>4.8803905671462398E-3</v>
      </c>
      <c r="H203" s="38">
        <f t="shared" si="66"/>
        <v>4.6612998658244837</v>
      </c>
      <c r="I203" s="47">
        <f t="shared" si="67"/>
        <v>0</v>
      </c>
      <c r="J203" s="47">
        <f t="shared" si="68"/>
        <v>0</v>
      </c>
      <c r="K203" s="47">
        <f t="shared" si="69"/>
        <v>0.10459069943689356</v>
      </c>
      <c r="L203" s="47">
        <f t="shared" si="70"/>
        <v>99.895409300563102</v>
      </c>
      <c r="M203" s="37">
        <v>0</v>
      </c>
      <c r="N203" s="45">
        <v>0</v>
      </c>
      <c r="O203" s="45">
        <v>0</v>
      </c>
      <c r="P203" s="38">
        <f t="shared" si="71"/>
        <v>4.6661802563916304</v>
      </c>
      <c r="Q203" s="47">
        <f t="shared" si="72"/>
        <v>0</v>
      </c>
      <c r="R203" s="47">
        <f t="shared" si="73"/>
        <v>0</v>
      </c>
      <c r="S203" s="47">
        <f t="shared" si="74"/>
        <v>0</v>
      </c>
      <c r="T203" s="47">
        <f t="shared" si="75"/>
        <v>100</v>
      </c>
      <c r="V203" s="40">
        <f t="shared" si="76"/>
        <v>100</v>
      </c>
      <c r="W203" s="40">
        <f t="shared" si="77"/>
        <v>0</v>
      </c>
      <c r="Y203" s="37">
        <v>0</v>
      </c>
      <c r="Z203" s="48">
        <f t="shared" si="78"/>
        <v>0</v>
      </c>
      <c r="AA203" s="37">
        <v>0</v>
      </c>
      <c r="AB203" s="48">
        <f t="shared" si="80"/>
        <v>0</v>
      </c>
      <c r="AC203" s="37">
        <v>0</v>
      </c>
      <c r="AD203" s="48">
        <f t="shared" si="81"/>
        <v>0</v>
      </c>
      <c r="AF203" s="37">
        <v>0</v>
      </c>
      <c r="AG203" s="48">
        <f t="shared" si="79"/>
        <v>0</v>
      </c>
    </row>
    <row r="204" spans="1:33" hidden="1" x14ac:dyDescent="0.2">
      <c r="A204" s="37" t="s">
        <v>716</v>
      </c>
      <c r="B204" s="37" t="s">
        <v>717</v>
      </c>
      <c r="C204" s="37" t="s">
        <v>25</v>
      </c>
      <c r="D204" s="45">
        <v>4.0906705446237801</v>
      </c>
      <c r="E204" s="37">
        <v>1.18745733833911E-3</v>
      </c>
      <c r="F204" s="46">
        <v>2.9826798798341702E-3</v>
      </c>
      <c r="G204" s="46">
        <v>0.26848966364681898</v>
      </c>
      <c r="H204" s="38">
        <f t="shared" si="66"/>
        <v>3.8180107437587871</v>
      </c>
      <c r="I204" s="47">
        <f t="shared" si="67"/>
        <v>2.9028427622941725E-2</v>
      </c>
      <c r="J204" s="47">
        <f t="shared" si="68"/>
        <v>7.2914204341246638E-2</v>
      </c>
      <c r="K204" s="47">
        <f t="shared" si="69"/>
        <v>6.5634633910981952</v>
      </c>
      <c r="L204" s="47">
        <f t="shared" si="70"/>
        <v>93.334593976937597</v>
      </c>
      <c r="M204" s="37">
        <v>0</v>
      </c>
      <c r="N204" s="45">
        <v>0</v>
      </c>
      <c r="O204" s="45">
        <v>4.00206754850842E-4</v>
      </c>
      <c r="P204" s="38">
        <f t="shared" si="71"/>
        <v>4.0902703378689296</v>
      </c>
      <c r="Q204" s="47">
        <f t="shared" si="72"/>
        <v>0</v>
      </c>
      <c r="R204" s="47">
        <f t="shared" si="73"/>
        <v>0</v>
      </c>
      <c r="S204" s="47">
        <f t="shared" si="74"/>
        <v>9.7834022682862891E-3</v>
      </c>
      <c r="T204" s="47">
        <f t="shared" si="75"/>
        <v>99.990216597731717</v>
      </c>
      <c r="V204" s="40">
        <f t="shared" si="76"/>
        <v>99.999999999999986</v>
      </c>
      <c r="W204" s="40">
        <f t="shared" si="77"/>
        <v>9.7834022682862891E-3</v>
      </c>
      <c r="Y204" s="37">
        <v>2.5880486590263898E-3</v>
      </c>
      <c r="Z204" s="48">
        <f t="shared" si="78"/>
        <v>6.3267100852885075E-2</v>
      </c>
      <c r="AA204" s="37">
        <v>0</v>
      </c>
      <c r="AB204" s="48">
        <f t="shared" si="80"/>
        <v>0</v>
      </c>
      <c r="AC204" s="37">
        <v>1.02067789157445E-7</v>
      </c>
      <c r="AD204" s="48">
        <f t="shared" si="81"/>
        <v>2.4951358962796206E-6</v>
      </c>
      <c r="AF204" s="37">
        <v>0</v>
      </c>
      <c r="AG204" s="48">
        <f t="shared" si="79"/>
        <v>0</v>
      </c>
    </row>
    <row r="205" spans="1:33" hidden="1" x14ac:dyDescent="0.2">
      <c r="A205" s="37" t="s">
        <v>718</v>
      </c>
      <c r="B205" s="37" t="s">
        <v>719</v>
      </c>
      <c r="C205" s="37" t="s">
        <v>25</v>
      </c>
      <c r="D205" s="45">
        <v>4.5403414947127603</v>
      </c>
      <c r="E205" s="37">
        <v>0.44316422512936898</v>
      </c>
      <c r="F205" s="46">
        <v>2.6522677608573499E-2</v>
      </c>
      <c r="G205" s="46">
        <v>0.32785715089667899</v>
      </c>
      <c r="H205" s="38">
        <f t="shared" si="66"/>
        <v>3.7427974410781388</v>
      </c>
      <c r="I205" s="47">
        <f t="shared" si="67"/>
        <v>9.7605923617295058</v>
      </c>
      <c r="J205" s="47">
        <f t="shared" si="68"/>
        <v>0.58415600763641296</v>
      </c>
      <c r="K205" s="47">
        <f t="shared" si="69"/>
        <v>7.2209799918898057</v>
      </c>
      <c r="L205" s="47">
        <f t="shared" si="70"/>
        <v>82.434271638744278</v>
      </c>
      <c r="M205" s="37">
        <v>1.2403657089488099E-2</v>
      </c>
      <c r="N205" s="45">
        <v>1.6004718563635801E-3</v>
      </c>
      <c r="O205" s="45">
        <v>6.4018873098131701E-3</v>
      </c>
      <c r="P205" s="38">
        <f t="shared" si="71"/>
        <v>4.5199354784570955</v>
      </c>
      <c r="Q205" s="47">
        <f t="shared" si="72"/>
        <v>0.27318775699872333</v>
      </c>
      <c r="R205" s="47">
        <f t="shared" si="73"/>
        <v>3.5250032585155411E-2</v>
      </c>
      <c r="S205" s="47">
        <f t="shared" si="74"/>
        <v>0.14100012779365131</v>
      </c>
      <c r="T205" s="47">
        <f t="shared" si="75"/>
        <v>99.550562082622477</v>
      </c>
      <c r="V205" s="40">
        <f t="shared" si="76"/>
        <v>100</v>
      </c>
      <c r="W205" s="40">
        <f t="shared" si="77"/>
        <v>0.44943791737753003</v>
      </c>
      <c r="Y205" s="37">
        <v>8.5075005401333299E-3</v>
      </c>
      <c r="Z205" s="48">
        <f t="shared" si="78"/>
        <v>0.18737578550072359</v>
      </c>
      <c r="AA205" s="37">
        <v>0</v>
      </c>
      <c r="AB205" s="48">
        <f t="shared" si="80"/>
        <v>0</v>
      </c>
      <c r="AC205" s="37">
        <v>3.6010615209932399E-3</v>
      </c>
      <c r="AD205" s="48">
        <f t="shared" si="81"/>
        <v>7.9312569884593162E-2</v>
      </c>
      <c r="AF205" s="37">
        <v>0</v>
      </c>
      <c r="AG205" s="48">
        <f t="shared" si="79"/>
        <v>0</v>
      </c>
    </row>
    <row r="206" spans="1:33" hidden="1" x14ac:dyDescent="0.2">
      <c r="A206" s="37" t="s">
        <v>720</v>
      </c>
      <c r="B206" s="37" t="s">
        <v>721</v>
      </c>
      <c r="C206" s="37" t="s">
        <v>25</v>
      </c>
      <c r="D206" s="45">
        <v>18.912043131352199</v>
      </c>
      <c r="E206" s="37">
        <v>0</v>
      </c>
      <c r="F206" s="46">
        <v>0</v>
      </c>
      <c r="G206" s="46">
        <v>0</v>
      </c>
      <c r="H206" s="38">
        <f t="shared" ref="H206:H269" si="82">D206-E206-F206-G206</f>
        <v>18.912043131352199</v>
      </c>
      <c r="I206" s="47">
        <f t="shared" ref="I206:I269" si="83">E206/D206*100</f>
        <v>0</v>
      </c>
      <c r="J206" s="47">
        <f t="shared" ref="J206:J269" si="84">F206/D206*100</f>
        <v>0</v>
      </c>
      <c r="K206" s="47">
        <f t="shared" ref="K206:K269" si="85">G206/D206*100</f>
        <v>0</v>
      </c>
      <c r="L206" s="47">
        <f t="shared" ref="L206:L269" si="86">H206/D206*100</f>
        <v>100</v>
      </c>
      <c r="M206" s="37">
        <v>0.39216546596135798</v>
      </c>
      <c r="N206" s="45">
        <v>0.27920197596561602</v>
      </c>
      <c r="O206" s="45">
        <v>0.88044626658473701</v>
      </c>
      <c r="P206" s="38">
        <f t="shared" ref="P206:P269" si="87">D206-SUM(M206,N206,O206)</f>
        <v>17.360229422840487</v>
      </c>
      <c r="Q206" s="47">
        <f t="shared" ref="Q206:Q269" si="88">M206/D206*100</f>
        <v>2.0736282338063723</v>
      </c>
      <c r="R206" s="47">
        <f t="shared" ref="R206:R269" si="89">N206/D206*100</f>
        <v>1.4763184179860385</v>
      </c>
      <c r="S206" s="47">
        <f t="shared" ref="S206:S269" si="90">O206/D206*100</f>
        <v>4.655479370841439</v>
      </c>
      <c r="T206" s="47">
        <f t="shared" ref="T206:T269" si="91">P206/D206*100</f>
        <v>91.794573977366142</v>
      </c>
      <c r="V206" s="40">
        <f t="shared" ref="V206:V269" si="92">SUM(I206:L206)</f>
        <v>100</v>
      </c>
      <c r="W206" s="40">
        <f t="shared" ref="W206:W269" si="93">SUM(Q206:R206,S206)</f>
        <v>8.2054260226338496</v>
      </c>
      <c r="Y206" s="37">
        <v>0</v>
      </c>
      <c r="Z206" s="48">
        <f t="shared" ref="Z206:Z269" si="94">Y206/D206*100</f>
        <v>0</v>
      </c>
      <c r="AA206" s="37">
        <v>0</v>
      </c>
      <c r="AB206" s="48">
        <f t="shared" si="80"/>
        <v>0</v>
      </c>
      <c r="AC206" s="37">
        <v>0.45314974617389697</v>
      </c>
      <c r="AD206" s="48">
        <f t="shared" si="81"/>
        <v>2.3960909089862947</v>
      </c>
      <c r="AF206" s="37">
        <v>0</v>
      </c>
      <c r="AG206" s="48">
        <f t="shared" si="79"/>
        <v>0</v>
      </c>
    </row>
    <row r="207" spans="1:33" hidden="1" x14ac:dyDescent="0.2">
      <c r="A207" s="37" t="s">
        <v>722</v>
      </c>
      <c r="B207" s="37" t="s">
        <v>723</v>
      </c>
      <c r="C207" s="37" t="s">
        <v>25</v>
      </c>
      <c r="D207" s="45">
        <v>16.322003660474099</v>
      </c>
      <c r="E207" s="37">
        <v>0</v>
      </c>
      <c r="F207" s="46">
        <v>0</v>
      </c>
      <c r="G207" s="46">
        <v>0</v>
      </c>
      <c r="H207" s="38">
        <f t="shared" si="82"/>
        <v>16.322003660474099</v>
      </c>
      <c r="I207" s="47">
        <f t="shared" si="83"/>
        <v>0</v>
      </c>
      <c r="J207" s="47">
        <f t="shared" si="84"/>
        <v>0</v>
      </c>
      <c r="K207" s="47">
        <f t="shared" si="85"/>
        <v>0</v>
      </c>
      <c r="L207" s="47">
        <f t="shared" si="86"/>
        <v>100</v>
      </c>
      <c r="M207" s="37">
        <v>0.35647933115204999</v>
      </c>
      <c r="N207" s="45">
        <v>0.20266013264628899</v>
      </c>
      <c r="O207" s="45">
        <v>1.0347866442726901</v>
      </c>
      <c r="P207" s="38">
        <f t="shared" si="87"/>
        <v>14.72807755240307</v>
      </c>
      <c r="Q207" s="47">
        <f t="shared" si="88"/>
        <v>2.1840414851475134</v>
      </c>
      <c r="R207" s="47">
        <f t="shared" si="89"/>
        <v>1.2416375885091697</v>
      </c>
      <c r="S207" s="47">
        <f t="shared" si="90"/>
        <v>6.3398260764918435</v>
      </c>
      <c r="T207" s="47">
        <f t="shared" si="91"/>
        <v>90.234494849851473</v>
      </c>
      <c r="V207" s="40">
        <f t="shared" si="92"/>
        <v>100</v>
      </c>
      <c r="W207" s="40">
        <f t="shared" si="93"/>
        <v>9.7655051501485275</v>
      </c>
      <c r="Y207" s="37">
        <v>0</v>
      </c>
      <c r="Z207" s="48">
        <f t="shared" si="94"/>
        <v>0</v>
      </c>
      <c r="AA207" s="37">
        <v>0</v>
      </c>
      <c r="AB207" s="48">
        <f t="shared" si="80"/>
        <v>0</v>
      </c>
      <c r="AC207" s="37">
        <v>0.48685668415421202</v>
      </c>
      <c r="AD207" s="48">
        <f t="shared" si="81"/>
        <v>2.9828242554141817</v>
      </c>
      <c r="AF207" s="37">
        <v>0</v>
      </c>
      <c r="AG207" s="48">
        <f t="shared" si="79"/>
        <v>0</v>
      </c>
    </row>
    <row r="208" spans="1:33" hidden="1" x14ac:dyDescent="0.2">
      <c r="A208" s="37" t="s">
        <v>724</v>
      </c>
      <c r="B208" s="37" t="s">
        <v>725</v>
      </c>
      <c r="C208" s="37" t="s">
        <v>25</v>
      </c>
      <c r="D208" s="45">
        <v>0.40299483989402601</v>
      </c>
      <c r="E208" s="37">
        <v>0</v>
      </c>
      <c r="F208" s="46">
        <v>0</v>
      </c>
      <c r="G208" s="46">
        <v>0</v>
      </c>
      <c r="H208" s="38">
        <f t="shared" si="82"/>
        <v>0.40299483989402601</v>
      </c>
      <c r="I208" s="47">
        <f t="shared" si="83"/>
        <v>0</v>
      </c>
      <c r="J208" s="47">
        <f t="shared" si="84"/>
        <v>0</v>
      </c>
      <c r="K208" s="47">
        <f t="shared" si="85"/>
        <v>0</v>
      </c>
      <c r="L208" s="47">
        <f t="shared" si="86"/>
        <v>100</v>
      </c>
      <c r="M208" s="37">
        <v>0</v>
      </c>
      <c r="N208" s="45">
        <v>0</v>
      </c>
      <c r="O208" s="45">
        <v>0</v>
      </c>
      <c r="P208" s="38">
        <f t="shared" si="87"/>
        <v>0.40299483989402601</v>
      </c>
      <c r="Q208" s="47">
        <f t="shared" si="88"/>
        <v>0</v>
      </c>
      <c r="R208" s="47">
        <f t="shared" si="89"/>
        <v>0</v>
      </c>
      <c r="S208" s="47">
        <f t="shared" si="90"/>
        <v>0</v>
      </c>
      <c r="T208" s="47">
        <f t="shared" si="91"/>
        <v>100</v>
      </c>
      <c r="V208" s="40">
        <f t="shared" si="92"/>
        <v>100</v>
      </c>
      <c r="W208" s="40">
        <f t="shared" si="93"/>
        <v>0</v>
      </c>
      <c r="Y208" s="37">
        <v>0</v>
      </c>
      <c r="Z208" s="48">
        <f t="shared" si="94"/>
        <v>0</v>
      </c>
      <c r="AA208" s="37">
        <v>0</v>
      </c>
      <c r="AB208" s="48">
        <f t="shared" si="80"/>
        <v>0</v>
      </c>
      <c r="AC208" s="37">
        <v>0</v>
      </c>
      <c r="AD208" s="48">
        <f t="shared" si="81"/>
        <v>0</v>
      </c>
      <c r="AF208" s="37">
        <v>0</v>
      </c>
      <c r="AG208" s="48">
        <f t="shared" si="79"/>
        <v>0</v>
      </c>
    </row>
    <row r="209" spans="1:33" hidden="1" x14ac:dyDescent="0.2">
      <c r="A209" s="37" t="s">
        <v>726</v>
      </c>
      <c r="B209" s="37" t="s">
        <v>727</v>
      </c>
      <c r="C209" s="37" t="s">
        <v>25</v>
      </c>
      <c r="D209" s="45">
        <v>0.75968562435004805</v>
      </c>
      <c r="E209" s="37">
        <v>0</v>
      </c>
      <c r="F209" s="46">
        <v>0</v>
      </c>
      <c r="G209" s="46">
        <v>0</v>
      </c>
      <c r="H209" s="38">
        <f t="shared" si="82"/>
        <v>0.75968562435004805</v>
      </c>
      <c r="I209" s="47">
        <f t="shared" si="83"/>
        <v>0</v>
      </c>
      <c r="J209" s="47">
        <f t="shared" si="84"/>
        <v>0</v>
      </c>
      <c r="K209" s="47">
        <f t="shared" si="85"/>
        <v>0</v>
      </c>
      <c r="L209" s="47">
        <f t="shared" si="86"/>
        <v>100</v>
      </c>
      <c r="M209" s="37">
        <v>0</v>
      </c>
      <c r="N209" s="45">
        <v>0</v>
      </c>
      <c r="O209" s="45">
        <v>0</v>
      </c>
      <c r="P209" s="38">
        <f t="shared" si="87"/>
        <v>0.75968562435004805</v>
      </c>
      <c r="Q209" s="47">
        <f t="shared" si="88"/>
        <v>0</v>
      </c>
      <c r="R209" s="47">
        <f t="shared" si="89"/>
        <v>0</v>
      </c>
      <c r="S209" s="47">
        <f t="shared" si="90"/>
        <v>0</v>
      </c>
      <c r="T209" s="47">
        <f t="shared" si="91"/>
        <v>100</v>
      </c>
      <c r="V209" s="40">
        <f t="shared" si="92"/>
        <v>100</v>
      </c>
      <c r="W209" s="40">
        <f t="shared" si="93"/>
        <v>0</v>
      </c>
      <c r="Y209" s="37">
        <v>0</v>
      </c>
      <c r="Z209" s="48">
        <f t="shared" si="94"/>
        <v>0</v>
      </c>
      <c r="AA209" s="37">
        <v>0</v>
      </c>
      <c r="AB209" s="48">
        <f t="shared" si="80"/>
        <v>0</v>
      </c>
      <c r="AC209" s="37">
        <v>0</v>
      </c>
      <c r="AD209" s="48">
        <f t="shared" si="81"/>
        <v>0</v>
      </c>
      <c r="AF209" s="37">
        <v>0</v>
      </c>
      <c r="AG209" s="48">
        <f t="shared" si="79"/>
        <v>0</v>
      </c>
    </row>
    <row r="210" spans="1:33" hidden="1" x14ac:dyDescent="0.2">
      <c r="A210" s="37" t="s">
        <v>728</v>
      </c>
      <c r="B210" s="37" t="s">
        <v>729</v>
      </c>
      <c r="C210" s="37" t="s">
        <v>25</v>
      </c>
      <c r="D210" s="45">
        <v>1.0859802917815</v>
      </c>
      <c r="E210" s="37">
        <v>0</v>
      </c>
      <c r="F210" s="46">
        <v>0</v>
      </c>
      <c r="G210" s="46">
        <v>0</v>
      </c>
      <c r="H210" s="38">
        <f t="shared" si="82"/>
        <v>1.0859802917815</v>
      </c>
      <c r="I210" s="47">
        <f t="shared" si="83"/>
        <v>0</v>
      </c>
      <c r="J210" s="47">
        <f t="shared" si="84"/>
        <v>0</v>
      </c>
      <c r="K210" s="47">
        <f t="shared" si="85"/>
        <v>0</v>
      </c>
      <c r="L210" s="47">
        <f t="shared" si="86"/>
        <v>100</v>
      </c>
      <c r="M210" s="37">
        <v>5.7170864600788601E-2</v>
      </c>
      <c r="N210" s="45">
        <v>0.102180879879056</v>
      </c>
      <c r="O210" s="45">
        <v>0.31216123870747398</v>
      </c>
      <c r="P210" s="38">
        <f t="shared" si="87"/>
        <v>0.61446730859418142</v>
      </c>
      <c r="Q210" s="47">
        <f t="shared" si="88"/>
        <v>5.2644477099121634</v>
      </c>
      <c r="R210" s="47">
        <f t="shared" si="89"/>
        <v>9.4090915509555906</v>
      </c>
      <c r="S210" s="47">
        <f t="shared" si="90"/>
        <v>28.744650438857228</v>
      </c>
      <c r="T210" s="47">
        <f t="shared" si="91"/>
        <v>56.581810300275016</v>
      </c>
      <c r="V210" s="40">
        <f t="shared" si="92"/>
        <v>100</v>
      </c>
      <c r="W210" s="40">
        <f t="shared" si="93"/>
        <v>43.418189699724984</v>
      </c>
      <c r="Y210" s="37">
        <v>0</v>
      </c>
      <c r="Z210" s="48">
        <f t="shared" si="94"/>
        <v>0</v>
      </c>
      <c r="AA210" s="37">
        <v>0</v>
      </c>
      <c r="AB210" s="48">
        <f t="shared" si="80"/>
        <v>0</v>
      </c>
      <c r="AC210" s="37">
        <v>0.22139097643165001</v>
      </c>
      <c r="AD210" s="48">
        <f t="shared" si="81"/>
        <v>20.386279392646109</v>
      </c>
      <c r="AF210" s="37">
        <v>0</v>
      </c>
      <c r="AG210" s="48">
        <f t="shared" si="79"/>
        <v>0</v>
      </c>
    </row>
    <row r="211" spans="1:33" hidden="1" x14ac:dyDescent="0.2">
      <c r="A211" s="37" t="s">
        <v>730</v>
      </c>
      <c r="B211" s="37" t="s">
        <v>332</v>
      </c>
      <c r="C211" s="37" t="s">
        <v>27</v>
      </c>
      <c r="D211" s="45">
        <v>1.62301795121582</v>
      </c>
      <c r="E211" s="37">
        <v>0</v>
      </c>
      <c r="F211" s="46">
        <v>0</v>
      </c>
      <c r="G211" s="46">
        <v>0</v>
      </c>
      <c r="H211" s="38">
        <f t="shared" si="82"/>
        <v>1.62301795121582</v>
      </c>
      <c r="I211" s="47">
        <f t="shared" si="83"/>
        <v>0</v>
      </c>
      <c r="J211" s="47">
        <f t="shared" si="84"/>
        <v>0</v>
      </c>
      <c r="K211" s="47">
        <f t="shared" si="85"/>
        <v>0</v>
      </c>
      <c r="L211" s="47">
        <f t="shared" si="86"/>
        <v>100</v>
      </c>
      <c r="M211" s="37">
        <v>0</v>
      </c>
      <c r="N211" s="45">
        <v>0</v>
      </c>
      <c r="O211" s="45">
        <v>0</v>
      </c>
      <c r="P211" s="38">
        <f t="shared" si="87"/>
        <v>1.62301795121582</v>
      </c>
      <c r="Q211" s="47">
        <f t="shared" si="88"/>
        <v>0</v>
      </c>
      <c r="R211" s="47">
        <f t="shared" si="89"/>
        <v>0</v>
      </c>
      <c r="S211" s="47">
        <f t="shared" si="90"/>
        <v>0</v>
      </c>
      <c r="T211" s="47">
        <f t="shared" si="91"/>
        <v>100</v>
      </c>
      <c r="V211" s="40">
        <f t="shared" si="92"/>
        <v>100</v>
      </c>
      <c r="W211" s="40">
        <f t="shared" si="93"/>
        <v>0</v>
      </c>
      <c r="Y211" s="37">
        <v>0</v>
      </c>
      <c r="Z211" s="48">
        <f t="shared" si="94"/>
        <v>0</v>
      </c>
      <c r="AA211" s="37">
        <v>0</v>
      </c>
      <c r="AB211" s="48">
        <f t="shared" si="80"/>
        <v>0</v>
      </c>
      <c r="AC211" s="37">
        <v>0</v>
      </c>
      <c r="AD211" s="48">
        <f t="shared" si="81"/>
        <v>0</v>
      </c>
      <c r="AF211" s="37">
        <v>0</v>
      </c>
      <c r="AG211" s="48">
        <f t="shared" si="79"/>
        <v>0</v>
      </c>
    </row>
    <row r="212" spans="1:33" hidden="1" x14ac:dyDescent="0.2">
      <c r="A212" s="37" t="s">
        <v>731</v>
      </c>
      <c r="B212" s="37" t="s">
        <v>732</v>
      </c>
      <c r="C212" s="37" t="s">
        <v>25</v>
      </c>
      <c r="D212" s="45">
        <v>2.0337798496186701</v>
      </c>
      <c r="E212" s="37">
        <v>0.123899398793285</v>
      </c>
      <c r="F212" s="46">
        <v>0</v>
      </c>
      <c r="G212" s="46">
        <v>1.9172436384018499E-3</v>
      </c>
      <c r="H212" s="38">
        <f t="shared" si="82"/>
        <v>1.9079632071869832</v>
      </c>
      <c r="I212" s="47">
        <f t="shared" si="83"/>
        <v>6.0920752468127715</v>
      </c>
      <c r="J212" s="47">
        <f t="shared" si="84"/>
        <v>0</v>
      </c>
      <c r="K212" s="47">
        <f t="shared" si="85"/>
        <v>9.4269969228052364E-2</v>
      </c>
      <c r="L212" s="47">
        <f t="shared" si="86"/>
        <v>93.81365478395918</v>
      </c>
      <c r="M212" s="37">
        <v>0</v>
      </c>
      <c r="N212" s="45">
        <v>0</v>
      </c>
      <c r="O212" s="45">
        <v>0</v>
      </c>
      <c r="P212" s="38">
        <f t="shared" si="87"/>
        <v>2.0337798496186701</v>
      </c>
      <c r="Q212" s="47">
        <f t="shared" si="88"/>
        <v>0</v>
      </c>
      <c r="R212" s="47">
        <f t="shared" si="89"/>
        <v>0</v>
      </c>
      <c r="S212" s="47">
        <f t="shared" si="90"/>
        <v>0</v>
      </c>
      <c r="T212" s="47">
        <f t="shared" si="91"/>
        <v>100</v>
      </c>
      <c r="V212" s="40">
        <f t="shared" si="92"/>
        <v>100</v>
      </c>
      <c r="W212" s="40">
        <f t="shared" si="93"/>
        <v>0</v>
      </c>
      <c r="Y212" s="37">
        <v>0</v>
      </c>
      <c r="Z212" s="48">
        <f t="shared" si="94"/>
        <v>0</v>
      </c>
      <c r="AA212" s="37">
        <v>0.13300000000000001</v>
      </c>
      <c r="AB212" s="48">
        <f t="shared" si="80"/>
        <v>6.5395475338659317</v>
      </c>
      <c r="AC212" s="37">
        <v>0</v>
      </c>
      <c r="AD212" s="48">
        <f t="shared" si="81"/>
        <v>0</v>
      </c>
      <c r="AF212" s="37">
        <v>0</v>
      </c>
      <c r="AG212" s="48">
        <f t="shared" si="79"/>
        <v>0</v>
      </c>
    </row>
    <row r="213" spans="1:33" hidden="1" x14ac:dyDescent="0.2">
      <c r="A213" s="37" t="s">
        <v>733</v>
      </c>
      <c r="B213" s="37" t="s">
        <v>734</v>
      </c>
      <c r="C213" s="37" t="s">
        <v>27</v>
      </c>
      <c r="D213" s="45">
        <v>1.7609017078143501</v>
      </c>
      <c r="E213" s="37">
        <v>0</v>
      </c>
      <c r="F213" s="46">
        <v>0</v>
      </c>
      <c r="G213" s="46">
        <v>0</v>
      </c>
      <c r="H213" s="38">
        <f t="shared" si="82"/>
        <v>1.7609017078143501</v>
      </c>
      <c r="I213" s="47">
        <f t="shared" si="83"/>
        <v>0</v>
      </c>
      <c r="J213" s="47">
        <f t="shared" si="84"/>
        <v>0</v>
      </c>
      <c r="K213" s="47">
        <f t="shared" si="85"/>
        <v>0</v>
      </c>
      <c r="L213" s="47">
        <f t="shared" si="86"/>
        <v>100</v>
      </c>
      <c r="M213" s="37">
        <v>0</v>
      </c>
      <c r="N213" s="45">
        <v>0</v>
      </c>
      <c r="O213" s="45">
        <v>0</v>
      </c>
      <c r="P213" s="38">
        <f t="shared" si="87"/>
        <v>1.7609017078143501</v>
      </c>
      <c r="Q213" s="47">
        <f t="shared" si="88"/>
        <v>0</v>
      </c>
      <c r="R213" s="47">
        <f t="shared" si="89"/>
        <v>0</v>
      </c>
      <c r="S213" s="47">
        <f t="shared" si="90"/>
        <v>0</v>
      </c>
      <c r="T213" s="47">
        <f t="shared" si="91"/>
        <v>100</v>
      </c>
      <c r="V213" s="40">
        <f t="shared" si="92"/>
        <v>100</v>
      </c>
      <c r="W213" s="40">
        <f t="shared" si="93"/>
        <v>0</v>
      </c>
      <c r="Y213" s="37">
        <v>0</v>
      </c>
      <c r="Z213" s="48">
        <f t="shared" si="94"/>
        <v>0</v>
      </c>
      <c r="AA213" s="37">
        <v>0</v>
      </c>
      <c r="AB213" s="48">
        <f t="shared" si="80"/>
        <v>0</v>
      </c>
      <c r="AC213" s="37">
        <v>0</v>
      </c>
      <c r="AD213" s="48">
        <f t="shared" si="81"/>
        <v>0</v>
      </c>
      <c r="AF213" s="37">
        <v>0</v>
      </c>
      <c r="AG213" s="48">
        <f t="shared" si="79"/>
        <v>0</v>
      </c>
    </row>
    <row r="214" spans="1:33" hidden="1" x14ac:dyDescent="0.2">
      <c r="A214" s="37" t="s">
        <v>735</v>
      </c>
      <c r="B214" s="37" t="s">
        <v>736</v>
      </c>
      <c r="C214" s="37" t="s">
        <v>29</v>
      </c>
      <c r="D214" s="45">
        <v>1.7309706990703</v>
      </c>
      <c r="E214" s="37">
        <v>0</v>
      </c>
      <c r="F214" s="46">
        <v>0</v>
      </c>
      <c r="G214" s="46">
        <v>0</v>
      </c>
      <c r="H214" s="38">
        <f t="shared" si="82"/>
        <v>1.7309706990703</v>
      </c>
      <c r="I214" s="47">
        <f t="shared" si="83"/>
        <v>0</v>
      </c>
      <c r="J214" s="47">
        <f t="shared" si="84"/>
        <v>0</v>
      </c>
      <c r="K214" s="47">
        <f t="shared" si="85"/>
        <v>0</v>
      </c>
      <c r="L214" s="47">
        <f t="shared" si="86"/>
        <v>100</v>
      </c>
      <c r="M214" s="37">
        <v>0</v>
      </c>
      <c r="N214" s="45">
        <v>0</v>
      </c>
      <c r="O214" s="45">
        <v>1.1237895311520901E-2</v>
      </c>
      <c r="P214" s="38">
        <f t="shared" si="87"/>
        <v>1.7197328037587791</v>
      </c>
      <c r="Q214" s="47">
        <f t="shared" si="88"/>
        <v>0</v>
      </c>
      <c r="R214" s="47">
        <f t="shared" si="89"/>
        <v>0</v>
      </c>
      <c r="S214" s="47">
        <f t="shared" si="90"/>
        <v>0.64922504566696282</v>
      </c>
      <c r="T214" s="47">
        <f t="shared" si="91"/>
        <v>99.350774954333048</v>
      </c>
      <c r="V214" s="40">
        <f t="shared" si="92"/>
        <v>100</v>
      </c>
      <c r="W214" s="40">
        <f t="shared" si="93"/>
        <v>0.64922504566696282</v>
      </c>
      <c r="Y214" s="37">
        <v>0</v>
      </c>
      <c r="Z214" s="48">
        <f t="shared" si="94"/>
        <v>0</v>
      </c>
      <c r="AA214" s="37">
        <v>0</v>
      </c>
      <c r="AB214" s="48">
        <f t="shared" si="80"/>
        <v>0</v>
      </c>
      <c r="AC214" s="37">
        <v>1.0413186996048899E-2</v>
      </c>
      <c r="AD214" s="48">
        <f t="shared" si="81"/>
        <v>0.60158077786306818</v>
      </c>
      <c r="AF214" s="37">
        <v>0</v>
      </c>
      <c r="AG214" s="48">
        <f t="shared" si="79"/>
        <v>0</v>
      </c>
    </row>
    <row r="215" spans="1:33" hidden="1" x14ac:dyDescent="0.2">
      <c r="A215" s="37" t="s">
        <v>737</v>
      </c>
      <c r="B215" s="37" t="s">
        <v>738</v>
      </c>
      <c r="C215" s="37" t="s">
        <v>25</v>
      </c>
      <c r="D215" s="45">
        <v>8.7343493384561803</v>
      </c>
      <c r="E215" s="37">
        <v>5.0183628286528899E-2</v>
      </c>
      <c r="F215" s="46">
        <v>0.27316886351861303</v>
      </c>
      <c r="G215" s="46">
        <v>0.381340638376505</v>
      </c>
      <c r="H215" s="38">
        <f t="shared" si="82"/>
        <v>8.0296562082745329</v>
      </c>
      <c r="I215" s="47">
        <f t="shared" si="83"/>
        <v>0.57455485625674541</v>
      </c>
      <c r="J215" s="47">
        <f t="shared" si="84"/>
        <v>3.1275239051395252</v>
      </c>
      <c r="K215" s="47">
        <f t="shared" si="85"/>
        <v>4.3659879356726989</v>
      </c>
      <c r="L215" s="47">
        <f t="shared" si="86"/>
        <v>91.931933302931029</v>
      </c>
      <c r="M215" s="37">
        <v>2.2957622450010901E-2</v>
      </c>
      <c r="N215" s="45">
        <v>8.1422393163520599E-3</v>
      </c>
      <c r="O215" s="45">
        <v>9.2997972724604194E-2</v>
      </c>
      <c r="P215" s="38">
        <f t="shared" si="87"/>
        <v>8.6102515039652125</v>
      </c>
      <c r="Q215" s="47">
        <f t="shared" si="88"/>
        <v>0.26284296128312085</v>
      </c>
      <c r="R215" s="47">
        <f t="shared" si="89"/>
        <v>9.3220902906904143E-2</v>
      </c>
      <c r="S215" s="47">
        <f t="shared" si="90"/>
        <v>1.0647384152033681</v>
      </c>
      <c r="T215" s="47">
        <f t="shared" si="91"/>
        <v>98.579197720606601</v>
      </c>
      <c r="V215" s="40">
        <f t="shared" si="92"/>
        <v>100</v>
      </c>
      <c r="W215" s="40">
        <f t="shared" si="93"/>
        <v>1.420802279393393</v>
      </c>
      <c r="Y215" s="37">
        <v>8.4055783051818406E-2</v>
      </c>
      <c r="Z215" s="48">
        <f t="shared" si="94"/>
        <v>0.96235884087818602</v>
      </c>
      <c r="AA215" s="37">
        <v>4.0000000000000001E-3</v>
      </c>
      <c r="AB215" s="48">
        <f t="shared" si="80"/>
        <v>4.5796198949686284E-2</v>
      </c>
      <c r="AC215" s="37">
        <v>3.1503696203196797E-2</v>
      </c>
      <c r="AD215" s="48">
        <f t="shared" si="81"/>
        <v>0.3606873847430192</v>
      </c>
      <c r="AF215" s="37">
        <v>0</v>
      </c>
      <c r="AG215" s="48">
        <f t="shared" si="79"/>
        <v>0</v>
      </c>
    </row>
    <row r="216" spans="1:33" hidden="1" x14ac:dyDescent="0.2">
      <c r="A216" s="37" t="s">
        <v>739</v>
      </c>
      <c r="B216" s="37" t="s">
        <v>740</v>
      </c>
      <c r="C216" s="37" t="s">
        <v>25</v>
      </c>
      <c r="D216" s="45">
        <v>5.6534175834529101</v>
      </c>
      <c r="E216" s="37">
        <v>0</v>
      </c>
      <c r="F216" s="46">
        <v>0</v>
      </c>
      <c r="G216" s="46">
        <v>0</v>
      </c>
      <c r="H216" s="38">
        <f t="shared" si="82"/>
        <v>5.6534175834529101</v>
      </c>
      <c r="I216" s="47">
        <f t="shared" si="83"/>
        <v>0</v>
      </c>
      <c r="J216" s="47">
        <f t="shared" si="84"/>
        <v>0</v>
      </c>
      <c r="K216" s="47">
        <f t="shared" si="85"/>
        <v>0</v>
      </c>
      <c r="L216" s="47">
        <f t="shared" si="86"/>
        <v>100</v>
      </c>
      <c r="M216" s="37">
        <v>0</v>
      </c>
      <c r="N216" s="45">
        <v>0</v>
      </c>
      <c r="O216" s="45">
        <v>0</v>
      </c>
      <c r="P216" s="38">
        <f t="shared" si="87"/>
        <v>5.6534175834529101</v>
      </c>
      <c r="Q216" s="47">
        <f t="shared" si="88"/>
        <v>0</v>
      </c>
      <c r="R216" s="47">
        <f t="shared" si="89"/>
        <v>0</v>
      </c>
      <c r="S216" s="47">
        <f t="shared" si="90"/>
        <v>0</v>
      </c>
      <c r="T216" s="47">
        <f t="shared" si="91"/>
        <v>100</v>
      </c>
      <c r="V216" s="40">
        <f t="shared" si="92"/>
        <v>100</v>
      </c>
      <c r="W216" s="40">
        <f t="shared" si="93"/>
        <v>0</v>
      </c>
      <c r="Y216" s="37">
        <v>0</v>
      </c>
      <c r="Z216" s="48">
        <f t="shared" si="94"/>
        <v>0</v>
      </c>
      <c r="AA216" s="37">
        <v>0</v>
      </c>
      <c r="AB216" s="48">
        <f t="shared" si="80"/>
        <v>0</v>
      </c>
      <c r="AC216" s="37">
        <v>0</v>
      </c>
      <c r="AD216" s="48">
        <f t="shared" si="81"/>
        <v>0</v>
      </c>
      <c r="AF216" s="37">
        <v>0</v>
      </c>
      <c r="AG216" s="48">
        <f t="shared" si="79"/>
        <v>0</v>
      </c>
    </row>
    <row r="217" spans="1:33" hidden="1" x14ac:dyDescent="0.2">
      <c r="A217" s="37" t="s">
        <v>741</v>
      </c>
      <c r="B217" s="37" t="s">
        <v>742</v>
      </c>
      <c r="C217" s="37" t="s">
        <v>25</v>
      </c>
      <c r="D217" s="45">
        <v>0.73935378089859105</v>
      </c>
      <c r="E217" s="37">
        <v>0</v>
      </c>
      <c r="F217" s="46">
        <v>0</v>
      </c>
      <c r="G217" s="46">
        <v>0</v>
      </c>
      <c r="H217" s="38">
        <f t="shared" si="82"/>
        <v>0.73935378089859105</v>
      </c>
      <c r="I217" s="47">
        <f t="shared" si="83"/>
        <v>0</v>
      </c>
      <c r="J217" s="47">
        <f t="shared" si="84"/>
        <v>0</v>
      </c>
      <c r="K217" s="47">
        <f t="shared" si="85"/>
        <v>0</v>
      </c>
      <c r="L217" s="47">
        <f t="shared" si="86"/>
        <v>100</v>
      </c>
      <c r="M217" s="37">
        <v>2.9943447047568499E-2</v>
      </c>
      <c r="N217" s="45">
        <v>3.4038633921265403E-2</v>
      </c>
      <c r="O217" s="45">
        <v>9.81047213550299E-2</v>
      </c>
      <c r="P217" s="38">
        <f t="shared" si="87"/>
        <v>0.57726697857472731</v>
      </c>
      <c r="Q217" s="47">
        <f t="shared" si="88"/>
        <v>4.0499484578513991</v>
      </c>
      <c r="R217" s="47">
        <f t="shared" si="89"/>
        <v>4.6038357820928093</v>
      </c>
      <c r="S217" s="47">
        <f t="shared" si="90"/>
        <v>13.2689821692392</v>
      </c>
      <c r="T217" s="47">
        <f t="shared" si="91"/>
        <v>78.077233590816604</v>
      </c>
      <c r="V217" s="40">
        <f t="shared" si="92"/>
        <v>100</v>
      </c>
      <c r="W217" s="40">
        <f t="shared" si="93"/>
        <v>21.92276640918341</v>
      </c>
      <c r="Y217" s="37">
        <v>0</v>
      </c>
      <c r="Z217" s="48">
        <f t="shared" si="94"/>
        <v>0</v>
      </c>
      <c r="AA217" s="37">
        <v>0</v>
      </c>
      <c r="AB217" s="48">
        <f t="shared" si="80"/>
        <v>0</v>
      </c>
      <c r="AC217" s="37">
        <v>5.7594118485743702E-2</v>
      </c>
      <c r="AD217" s="48">
        <f t="shared" si="81"/>
        <v>7.7897915684890835</v>
      </c>
      <c r="AF217" s="37">
        <v>0</v>
      </c>
      <c r="AG217" s="48">
        <f t="shared" si="79"/>
        <v>0</v>
      </c>
    </row>
    <row r="218" spans="1:33" hidden="1" x14ac:dyDescent="0.2">
      <c r="A218" s="37" t="s">
        <v>743</v>
      </c>
      <c r="B218" s="37" t="s">
        <v>744</v>
      </c>
      <c r="C218" s="37" t="s">
        <v>31</v>
      </c>
      <c r="D218" s="45">
        <v>0.39472827098704799</v>
      </c>
      <c r="E218" s="37">
        <v>0</v>
      </c>
      <c r="F218" s="46">
        <v>0</v>
      </c>
      <c r="G218" s="46">
        <v>0</v>
      </c>
      <c r="H218" s="38">
        <f t="shared" si="82"/>
        <v>0.39472827098704799</v>
      </c>
      <c r="I218" s="47">
        <f t="shared" si="83"/>
        <v>0</v>
      </c>
      <c r="J218" s="47">
        <f t="shared" si="84"/>
        <v>0</v>
      </c>
      <c r="K218" s="47">
        <f t="shared" si="85"/>
        <v>0</v>
      </c>
      <c r="L218" s="47">
        <f t="shared" si="86"/>
        <v>100</v>
      </c>
      <c r="M218" s="37">
        <v>0</v>
      </c>
      <c r="N218" s="45">
        <v>0</v>
      </c>
      <c r="O218" s="45">
        <v>2.0006493646243999E-2</v>
      </c>
      <c r="P218" s="38">
        <f t="shared" si="87"/>
        <v>0.37472177734080397</v>
      </c>
      <c r="Q218" s="47">
        <f t="shared" si="88"/>
        <v>0</v>
      </c>
      <c r="R218" s="47">
        <f t="shared" si="89"/>
        <v>0</v>
      </c>
      <c r="S218" s="47">
        <f t="shared" si="90"/>
        <v>5.0684217768887558</v>
      </c>
      <c r="T218" s="47">
        <f t="shared" si="91"/>
        <v>94.931578223111231</v>
      </c>
      <c r="V218" s="40">
        <f t="shared" si="92"/>
        <v>100</v>
      </c>
      <c r="W218" s="40">
        <f t="shared" si="93"/>
        <v>5.0684217768887558</v>
      </c>
      <c r="Y218" s="37">
        <v>0</v>
      </c>
      <c r="Z218" s="48">
        <f t="shared" si="94"/>
        <v>0</v>
      </c>
      <c r="AA218" s="37">
        <v>0</v>
      </c>
      <c r="AB218" s="48">
        <f t="shared" si="80"/>
        <v>0</v>
      </c>
      <c r="AC218" s="37">
        <v>0</v>
      </c>
      <c r="AD218" s="48">
        <f t="shared" si="81"/>
        <v>0</v>
      </c>
      <c r="AF218" s="37">
        <v>0</v>
      </c>
      <c r="AG218" s="48">
        <f t="shared" si="79"/>
        <v>0</v>
      </c>
    </row>
    <row r="219" spans="1:33" hidden="1" x14ac:dyDescent="0.2">
      <c r="A219" s="37" t="s">
        <v>745</v>
      </c>
      <c r="B219" s="37" t="s">
        <v>746</v>
      </c>
      <c r="C219" s="37" t="s">
        <v>25</v>
      </c>
      <c r="D219" s="45">
        <v>2.1223118484002801</v>
      </c>
      <c r="E219" s="37">
        <v>0</v>
      </c>
      <c r="F219" s="46">
        <v>2.1954430026697801E-2</v>
      </c>
      <c r="G219" s="46">
        <v>0.191603194423596</v>
      </c>
      <c r="H219" s="38">
        <f t="shared" si="82"/>
        <v>1.9087542239499862</v>
      </c>
      <c r="I219" s="47">
        <f t="shared" si="83"/>
        <v>0</v>
      </c>
      <c r="J219" s="47">
        <f t="shared" si="84"/>
        <v>1.0344582509514912</v>
      </c>
      <c r="K219" s="47">
        <f t="shared" si="85"/>
        <v>9.0280414995571636</v>
      </c>
      <c r="L219" s="47">
        <f t="shared" si="86"/>
        <v>89.937500249491336</v>
      </c>
      <c r="M219" s="37">
        <v>1.09178104686216E-3</v>
      </c>
      <c r="N219" s="45">
        <v>3.3769370927962802E-3</v>
      </c>
      <c r="O219" s="45">
        <v>1.32033443593187E-2</v>
      </c>
      <c r="P219" s="38">
        <f t="shared" si="87"/>
        <v>2.1046397859013029</v>
      </c>
      <c r="Q219" s="47">
        <f t="shared" si="88"/>
        <v>5.1443007665678539E-2</v>
      </c>
      <c r="R219" s="47">
        <f t="shared" si="89"/>
        <v>0.15911597041413542</v>
      </c>
      <c r="S219" s="47">
        <f t="shared" si="90"/>
        <v>0.62212084285685398</v>
      </c>
      <c r="T219" s="47">
        <f t="shared" si="91"/>
        <v>99.167320179063324</v>
      </c>
      <c r="V219" s="40">
        <f t="shared" si="92"/>
        <v>99.999999999999986</v>
      </c>
      <c r="W219" s="40">
        <f t="shared" si="93"/>
        <v>0.83267982093666792</v>
      </c>
      <c r="Y219" s="37">
        <v>0</v>
      </c>
      <c r="Z219" s="48">
        <f t="shared" si="94"/>
        <v>0</v>
      </c>
      <c r="AA219" s="37">
        <v>2.7E-2</v>
      </c>
      <c r="AB219" s="48">
        <f t="shared" si="80"/>
        <v>1.2721975811590365</v>
      </c>
      <c r="AC219" s="37">
        <v>1.04026345932565E-2</v>
      </c>
      <c r="AD219" s="48">
        <f t="shared" si="81"/>
        <v>0.49015579878600879</v>
      </c>
      <c r="AF219" s="37">
        <v>0.988604876249779</v>
      </c>
      <c r="AG219" s="48">
        <f t="shared" si="79"/>
        <v>46.581508603222126</v>
      </c>
    </row>
    <row r="220" spans="1:33" hidden="1" x14ac:dyDescent="0.2">
      <c r="A220" s="37" t="s">
        <v>747</v>
      </c>
      <c r="B220" s="37" t="s">
        <v>748</v>
      </c>
      <c r="C220" s="37" t="s">
        <v>25</v>
      </c>
      <c r="D220" s="45">
        <v>0.41654132707319202</v>
      </c>
      <c r="E220" s="37">
        <v>0</v>
      </c>
      <c r="F220" s="46">
        <v>0</v>
      </c>
      <c r="G220" s="46">
        <v>0</v>
      </c>
      <c r="H220" s="38">
        <f t="shared" si="82"/>
        <v>0.41654132707319202</v>
      </c>
      <c r="I220" s="47">
        <f t="shared" si="83"/>
        <v>0</v>
      </c>
      <c r="J220" s="47">
        <f t="shared" si="84"/>
        <v>0</v>
      </c>
      <c r="K220" s="47">
        <f t="shared" si="85"/>
        <v>0</v>
      </c>
      <c r="L220" s="47">
        <f t="shared" si="86"/>
        <v>100</v>
      </c>
      <c r="M220" s="37">
        <v>0</v>
      </c>
      <c r="N220" s="45">
        <v>0</v>
      </c>
      <c r="O220" s="45">
        <v>0</v>
      </c>
      <c r="P220" s="38">
        <f t="shared" si="87"/>
        <v>0.41654132707319202</v>
      </c>
      <c r="Q220" s="47">
        <f t="shared" si="88"/>
        <v>0</v>
      </c>
      <c r="R220" s="47">
        <f t="shared" si="89"/>
        <v>0</v>
      </c>
      <c r="S220" s="47">
        <f t="shared" si="90"/>
        <v>0</v>
      </c>
      <c r="T220" s="47">
        <f t="shared" si="91"/>
        <v>100</v>
      </c>
      <c r="V220" s="40">
        <f t="shared" si="92"/>
        <v>100</v>
      </c>
      <c r="W220" s="40">
        <f t="shared" si="93"/>
        <v>0</v>
      </c>
      <c r="Y220" s="37">
        <v>0</v>
      </c>
      <c r="Z220" s="48">
        <f t="shared" si="94"/>
        <v>0</v>
      </c>
      <c r="AA220" s="37">
        <v>0</v>
      </c>
      <c r="AB220" s="48">
        <f t="shared" si="80"/>
        <v>0</v>
      </c>
      <c r="AC220" s="37">
        <v>0</v>
      </c>
      <c r="AD220" s="48">
        <f t="shared" si="81"/>
        <v>0</v>
      </c>
      <c r="AF220" s="37">
        <v>0</v>
      </c>
      <c r="AG220" s="48">
        <f t="shared" si="79"/>
        <v>0</v>
      </c>
    </row>
    <row r="221" spans="1:33" hidden="1" x14ac:dyDescent="0.2">
      <c r="A221" s="37" t="s">
        <v>749</v>
      </c>
      <c r="B221" s="37" t="s">
        <v>750</v>
      </c>
      <c r="C221" s="37" t="s">
        <v>25</v>
      </c>
      <c r="D221" s="45">
        <v>1.4615522313381999</v>
      </c>
      <c r="E221" s="37">
        <v>0</v>
      </c>
      <c r="F221" s="46">
        <v>0</v>
      </c>
      <c r="G221" s="46">
        <v>0</v>
      </c>
      <c r="H221" s="38">
        <f t="shared" si="82"/>
        <v>1.4615522313381999</v>
      </c>
      <c r="I221" s="47">
        <f t="shared" si="83"/>
        <v>0</v>
      </c>
      <c r="J221" s="47">
        <f t="shared" si="84"/>
        <v>0</v>
      </c>
      <c r="K221" s="47">
        <f t="shared" si="85"/>
        <v>0</v>
      </c>
      <c r="L221" s="47">
        <f t="shared" si="86"/>
        <v>100</v>
      </c>
      <c r="M221" s="37">
        <v>1.2468390557292101E-2</v>
      </c>
      <c r="N221" s="45">
        <v>5.6014264152327003E-3</v>
      </c>
      <c r="O221" s="45">
        <v>5.3128442690795002E-2</v>
      </c>
      <c r="P221" s="38">
        <f t="shared" si="87"/>
        <v>1.3903539716748801</v>
      </c>
      <c r="Q221" s="47">
        <f t="shared" si="88"/>
        <v>0.85309236919135067</v>
      </c>
      <c r="R221" s="47">
        <f t="shared" si="89"/>
        <v>0.38325188078321526</v>
      </c>
      <c r="S221" s="47">
        <f t="shared" si="90"/>
        <v>3.6350697259823894</v>
      </c>
      <c r="T221" s="47">
        <f t="shared" si="91"/>
        <v>95.128586024043045</v>
      </c>
      <c r="V221" s="40">
        <f t="shared" si="92"/>
        <v>100</v>
      </c>
      <c r="W221" s="40">
        <f t="shared" si="93"/>
        <v>4.8714139759569548</v>
      </c>
      <c r="Y221" s="37">
        <v>0</v>
      </c>
      <c r="Z221" s="48">
        <f t="shared" si="94"/>
        <v>0</v>
      </c>
      <c r="AA221" s="37">
        <v>0</v>
      </c>
      <c r="AB221" s="48">
        <f t="shared" si="80"/>
        <v>0</v>
      </c>
      <c r="AC221" s="37">
        <v>1.7886098747490899E-2</v>
      </c>
      <c r="AD221" s="48">
        <f t="shared" si="81"/>
        <v>1.2237741740583812</v>
      </c>
      <c r="AF221" s="37">
        <v>0</v>
      </c>
      <c r="AG221" s="48">
        <f t="shared" si="79"/>
        <v>0</v>
      </c>
    </row>
    <row r="222" spans="1:33" hidden="1" x14ac:dyDescent="0.2">
      <c r="A222" s="37" t="s">
        <v>751</v>
      </c>
      <c r="B222" s="37" t="s">
        <v>752</v>
      </c>
      <c r="C222" s="37" t="s">
        <v>25</v>
      </c>
      <c r="D222" s="45">
        <v>11.846570808858401</v>
      </c>
      <c r="E222" s="37">
        <v>0</v>
      </c>
      <c r="F222" s="46">
        <v>0</v>
      </c>
      <c r="G222" s="46">
        <v>1.6396583031708701E-2</v>
      </c>
      <c r="H222" s="38">
        <f t="shared" si="82"/>
        <v>11.830174225826692</v>
      </c>
      <c r="I222" s="47">
        <f t="shared" si="83"/>
        <v>0</v>
      </c>
      <c r="J222" s="47">
        <f t="shared" si="84"/>
        <v>0</v>
      </c>
      <c r="K222" s="47">
        <f t="shared" si="85"/>
        <v>0.13840784220399022</v>
      </c>
      <c r="L222" s="47">
        <f t="shared" si="86"/>
        <v>99.861592157796011</v>
      </c>
      <c r="M222" s="37">
        <v>5.1046111022382101E-2</v>
      </c>
      <c r="N222" s="45">
        <v>2.7430751827070702E-3</v>
      </c>
      <c r="O222" s="45">
        <v>1.14470740655662E-2</v>
      </c>
      <c r="P222" s="38">
        <f t="shared" si="87"/>
        <v>11.781334548587745</v>
      </c>
      <c r="Q222" s="47">
        <f t="shared" si="88"/>
        <v>0.43089356275329749</v>
      </c>
      <c r="R222" s="47">
        <f t="shared" si="89"/>
        <v>2.3155014450729542E-2</v>
      </c>
      <c r="S222" s="47">
        <f t="shared" si="90"/>
        <v>9.6627743591474816E-2</v>
      </c>
      <c r="T222" s="47">
        <f t="shared" si="91"/>
        <v>99.449323679204497</v>
      </c>
      <c r="V222" s="40">
        <f t="shared" si="92"/>
        <v>100</v>
      </c>
      <c r="W222" s="40">
        <f t="shared" si="93"/>
        <v>0.55067632079550188</v>
      </c>
      <c r="Y222" s="37">
        <v>0</v>
      </c>
      <c r="Z222" s="48">
        <f t="shared" si="94"/>
        <v>0</v>
      </c>
      <c r="AA222" s="37">
        <v>0</v>
      </c>
      <c r="AB222" s="48">
        <f t="shared" si="80"/>
        <v>0</v>
      </c>
      <c r="AC222" s="37">
        <v>6.5771012341643599E-3</v>
      </c>
      <c r="AD222" s="48">
        <f t="shared" si="81"/>
        <v>5.5519030277067699E-2</v>
      </c>
      <c r="AF222" s="37">
        <v>0</v>
      </c>
      <c r="AG222" s="48">
        <f t="shared" si="79"/>
        <v>0</v>
      </c>
    </row>
    <row r="223" spans="1:33" hidden="1" x14ac:dyDescent="0.2">
      <c r="A223" s="37" t="s">
        <v>753</v>
      </c>
      <c r="B223" s="37" t="s">
        <v>754</v>
      </c>
      <c r="C223" s="37" t="s">
        <v>25</v>
      </c>
      <c r="D223" s="45">
        <v>2.2356173543268798</v>
      </c>
      <c r="E223" s="37">
        <v>0</v>
      </c>
      <c r="F223" s="46">
        <v>0</v>
      </c>
      <c r="G223" s="46">
        <v>0</v>
      </c>
      <c r="H223" s="38">
        <f t="shared" si="82"/>
        <v>2.2356173543268798</v>
      </c>
      <c r="I223" s="47">
        <f t="shared" si="83"/>
        <v>0</v>
      </c>
      <c r="J223" s="47">
        <f t="shared" si="84"/>
        <v>0</v>
      </c>
      <c r="K223" s="47">
        <f t="shared" si="85"/>
        <v>0</v>
      </c>
      <c r="L223" s="47">
        <f t="shared" si="86"/>
        <v>100</v>
      </c>
      <c r="M223" s="37">
        <v>6.3164127683197097E-2</v>
      </c>
      <c r="N223" s="45">
        <v>4.2632587721105602E-3</v>
      </c>
      <c r="O223" s="45">
        <v>1.54462801034424E-2</v>
      </c>
      <c r="P223" s="38">
        <f t="shared" si="87"/>
        <v>2.1527436877681296</v>
      </c>
      <c r="Q223" s="47">
        <f t="shared" si="88"/>
        <v>2.8253550439187358</v>
      </c>
      <c r="R223" s="47">
        <f t="shared" si="89"/>
        <v>0.19069715861076689</v>
      </c>
      <c r="S223" s="47">
        <f t="shared" si="90"/>
        <v>0.69091788331072013</v>
      </c>
      <c r="T223" s="47">
        <f t="shared" si="91"/>
        <v>96.29302991415976</v>
      </c>
      <c r="V223" s="40">
        <f t="shared" si="92"/>
        <v>100</v>
      </c>
      <c r="W223" s="40">
        <f t="shared" si="93"/>
        <v>3.706970085840223</v>
      </c>
      <c r="Y223" s="37">
        <v>0</v>
      </c>
      <c r="Z223" s="48">
        <f t="shared" si="94"/>
        <v>0</v>
      </c>
      <c r="AA223" s="37">
        <v>0</v>
      </c>
      <c r="AB223" s="48">
        <f t="shared" si="80"/>
        <v>0</v>
      </c>
      <c r="AC223" s="37">
        <v>8.4242912599103801E-3</v>
      </c>
      <c r="AD223" s="48">
        <f t="shared" si="81"/>
        <v>0.37682169730905685</v>
      </c>
      <c r="AF223" s="37">
        <v>0</v>
      </c>
      <c r="AG223" s="48">
        <f t="shared" si="79"/>
        <v>0</v>
      </c>
    </row>
    <row r="224" spans="1:33" hidden="1" x14ac:dyDescent="0.2">
      <c r="A224" s="37" t="s">
        <v>755</v>
      </c>
      <c r="B224" s="37" t="s">
        <v>756</v>
      </c>
      <c r="C224" s="37" t="s">
        <v>25</v>
      </c>
      <c r="D224" s="45">
        <v>1.0731458641648199</v>
      </c>
      <c r="E224" s="37">
        <v>0</v>
      </c>
      <c r="F224" s="46">
        <v>0</v>
      </c>
      <c r="G224" s="46">
        <v>0</v>
      </c>
      <c r="H224" s="38">
        <f t="shared" si="82"/>
        <v>1.0731458641648199</v>
      </c>
      <c r="I224" s="47">
        <f t="shared" si="83"/>
        <v>0</v>
      </c>
      <c r="J224" s="47">
        <f t="shared" si="84"/>
        <v>0</v>
      </c>
      <c r="K224" s="47">
        <f t="shared" si="85"/>
        <v>0</v>
      </c>
      <c r="L224" s="47">
        <f t="shared" si="86"/>
        <v>100</v>
      </c>
      <c r="M224" s="37">
        <v>0</v>
      </c>
      <c r="N224" s="45">
        <v>0</v>
      </c>
      <c r="O224" s="45">
        <v>0</v>
      </c>
      <c r="P224" s="38">
        <f t="shared" si="87"/>
        <v>1.0731458641648199</v>
      </c>
      <c r="Q224" s="47">
        <f t="shared" si="88"/>
        <v>0</v>
      </c>
      <c r="R224" s="47">
        <f t="shared" si="89"/>
        <v>0</v>
      </c>
      <c r="S224" s="47">
        <f t="shared" si="90"/>
        <v>0</v>
      </c>
      <c r="T224" s="47">
        <f t="shared" si="91"/>
        <v>100</v>
      </c>
      <c r="V224" s="40">
        <f t="shared" si="92"/>
        <v>100</v>
      </c>
      <c r="W224" s="40">
        <f t="shared" si="93"/>
        <v>0</v>
      </c>
      <c r="Y224" s="37">
        <v>0</v>
      </c>
      <c r="Z224" s="48">
        <f t="shared" si="94"/>
        <v>0</v>
      </c>
      <c r="AA224" s="37">
        <v>0</v>
      </c>
      <c r="AB224" s="48">
        <f t="shared" si="80"/>
        <v>0</v>
      </c>
      <c r="AC224" s="37">
        <v>0</v>
      </c>
      <c r="AD224" s="48">
        <f t="shared" si="81"/>
        <v>0</v>
      </c>
      <c r="AF224" s="37">
        <v>0</v>
      </c>
      <c r="AG224" s="48">
        <f t="shared" si="79"/>
        <v>0</v>
      </c>
    </row>
    <row r="225" spans="1:33" hidden="1" x14ac:dyDescent="0.2">
      <c r="A225" s="37" t="s">
        <v>757</v>
      </c>
      <c r="B225" s="37" t="s">
        <v>758</v>
      </c>
      <c r="C225" s="37" t="s">
        <v>25</v>
      </c>
      <c r="D225" s="45">
        <v>0.97598976362452305</v>
      </c>
      <c r="E225" s="37">
        <v>0.12062549993167</v>
      </c>
      <c r="F225" s="46">
        <v>4.2360453508407198E-2</v>
      </c>
      <c r="G225" s="46">
        <v>0.81300381244432796</v>
      </c>
      <c r="H225" s="38">
        <f t="shared" si="82"/>
        <v>-2.2598821702857208E-9</v>
      </c>
      <c r="I225" s="47">
        <f t="shared" si="83"/>
        <v>12.359299700409187</v>
      </c>
      <c r="J225" s="47">
        <f t="shared" si="84"/>
        <v>4.3402559214446699</v>
      </c>
      <c r="K225" s="47">
        <f t="shared" si="85"/>
        <v>83.300444609693869</v>
      </c>
      <c r="L225" s="47">
        <f t="shared" si="86"/>
        <v>-2.3154773282592839E-7</v>
      </c>
      <c r="M225" s="37">
        <v>1.1203580597758901E-2</v>
      </c>
      <c r="N225" s="45">
        <v>2.9582098346261701E-3</v>
      </c>
      <c r="O225" s="45">
        <v>1.48791376867739E-3</v>
      </c>
      <c r="P225" s="38">
        <f t="shared" si="87"/>
        <v>0.96034005942346057</v>
      </c>
      <c r="Q225" s="47">
        <f t="shared" si="88"/>
        <v>1.1479198876177021</v>
      </c>
      <c r="R225" s="47">
        <f t="shared" si="89"/>
        <v>0.30309844886490372</v>
      </c>
      <c r="S225" s="47">
        <f t="shared" si="90"/>
        <v>0.15245178014487981</v>
      </c>
      <c r="T225" s="47">
        <f t="shared" si="91"/>
        <v>98.396529883372509</v>
      </c>
      <c r="V225" s="40">
        <f t="shared" si="92"/>
        <v>100</v>
      </c>
      <c r="W225" s="40">
        <f t="shared" si="93"/>
        <v>1.6034701166274856</v>
      </c>
      <c r="Y225" s="37">
        <v>7.7773489621467797E-4</v>
      </c>
      <c r="Z225" s="48">
        <f t="shared" si="94"/>
        <v>7.9686788243189352E-2</v>
      </c>
      <c r="AA225" s="37">
        <v>0</v>
      </c>
      <c r="AB225" s="48">
        <f t="shared" si="80"/>
        <v>0</v>
      </c>
      <c r="AC225" s="37">
        <v>6.8765766902652097E-4</v>
      </c>
      <c r="AD225" s="48">
        <f t="shared" si="81"/>
        <v>7.0457467348097352E-2</v>
      </c>
      <c r="AF225" s="37">
        <v>0</v>
      </c>
      <c r="AG225" s="48">
        <f t="shared" si="79"/>
        <v>0</v>
      </c>
    </row>
    <row r="226" spans="1:33" hidden="1" x14ac:dyDescent="0.2">
      <c r="A226" s="37" t="s">
        <v>759</v>
      </c>
      <c r="B226" s="37" t="s">
        <v>760</v>
      </c>
      <c r="C226" s="37" t="s">
        <v>25</v>
      </c>
      <c r="D226" s="45">
        <v>17.877277284415801</v>
      </c>
      <c r="E226" s="37">
        <v>0</v>
      </c>
      <c r="F226" s="46">
        <v>0</v>
      </c>
      <c r="G226" s="46">
        <v>0</v>
      </c>
      <c r="H226" s="38">
        <f t="shared" si="82"/>
        <v>17.877277284415801</v>
      </c>
      <c r="I226" s="47">
        <f t="shared" si="83"/>
        <v>0</v>
      </c>
      <c r="J226" s="47">
        <f t="shared" si="84"/>
        <v>0</v>
      </c>
      <c r="K226" s="47">
        <f t="shared" si="85"/>
        <v>0</v>
      </c>
      <c r="L226" s="47">
        <f t="shared" si="86"/>
        <v>100</v>
      </c>
      <c r="M226" s="37">
        <v>0.119783900108881</v>
      </c>
      <c r="N226" s="45">
        <v>0.13134385719521299</v>
      </c>
      <c r="O226" s="45">
        <v>0.42265108243312699</v>
      </c>
      <c r="P226" s="38">
        <f t="shared" si="87"/>
        <v>17.20349844467858</v>
      </c>
      <c r="Q226" s="47">
        <f t="shared" si="88"/>
        <v>0.6700343581586693</v>
      </c>
      <c r="R226" s="47">
        <f t="shared" si="89"/>
        <v>0.73469720867231658</v>
      </c>
      <c r="S226" s="47">
        <f t="shared" si="90"/>
        <v>2.3641803822194198</v>
      </c>
      <c r="T226" s="47">
        <f t="shared" si="91"/>
        <v>96.231088050949595</v>
      </c>
      <c r="V226" s="40">
        <f t="shared" si="92"/>
        <v>100</v>
      </c>
      <c r="W226" s="40">
        <f t="shared" si="93"/>
        <v>3.7689119490504055</v>
      </c>
      <c r="Y226" s="37">
        <v>0</v>
      </c>
      <c r="Z226" s="48">
        <f t="shared" si="94"/>
        <v>0</v>
      </c>
      <c r="AA226" s="37">
        <v>0</v>
      </c>
      <c r="AB226" s="48">
        <f t="shared" si="80"/>
        <v>0</v>
      </c>
      <c r="AC226" s="37">
        <v>0.27338041055225099</v>
      </c>
      <c r="AD226" s="48">
        <f t="shared" si="81"/>
        <v>1.5292060765347388</v>
      </c>
      <c r="AF226" s="37">
        <v>0</v>
      </c>
      <c r="AG226" s="48">
        <f t="shared" si="79"/>
        <v>0</v>
      </c>
    </row>
    <row r="227" spans="1:33" hidden="1" x14ac:dyDescent="0.2">
      <c r="A227" s="37" t="s">
        <v>761</v>
      </c>
      <c r="B227" s="37" t="s">
        <v>762</v>
      </c>
      <c r="C227" s="37" t="s">
        <v>25</v>
      </c>
      <c r="D227" s="45">
        <v>3.3361646539912901</v>
      </c>
      <c r="E227" s="37">
        <v>8.6055846477618096E-4</v>
      </c>
      <c r="F227" s="46">
        <v>0</v>
      </c>
      <c r="G227" s="46">
        <v>4.8821354734613102E-3</v>
      </c>
      <c r="H227" s="38">
        <f t="shared" si="82"/>
        <v>3.3304219600530529</v>
      </c>
      <c r="I227" s="47">
        <f t="shared" si="83"/>
        <v>2.579484390096376E-2</v>
      </c>
      <c r="J227" s="47">
        <f t="shared" si="84"/>
        <v>0</v>
      </c>
      <c r="K227" s="47">
        <f t="shared" si="85"/>
        <v>0.14633976376497082</v>
      </c>
      <c r="L227" s="47">
        <f t="shared" si="86"/>
        <v>99.827865392334076</v>
      </c>
      <c r="M227" s="37">
        <v>1.4429682849572599E-4</v>
      </c>
      <c r="N227" s="45">
        <v>9.4059372178940004E-4</v>
      </c>
      <c r="O227" s="45">
        <v>2.8140534809656299E-2</v>
      </c>
      <c r="P227" s="38">
        <f t="shared" si="87"/>
        <v>3.3069392286313488</v>
      </c>
      <c r="Q227" s="47">
        <f t="shared" si="88"/>
        <v>4.3252310200904949E-3</v>
      </c>
      <c r="R227" s="47">
        <f t="shared" si="89"/>
        <v>2.8193863892901724E-2</v>
      </c>
      <c r="S227" s="47">
        <f t="shared" si="90"/>
        <v>0.84349957895482708</v>
      </c>
      <c r="T227" s="47">
        <f t="shared" si="91"/>
        <v>99.123981326132181</v>
      </c>
      <c r="V227" s="40">
        <f t="shared" si="92"/>
        <v>100.00000000000001</v>
      </c>
      <c r="W227" s="40">
        <f t="shared" si="93"/>
        <v>0.87601867386781929</v>
      </c>
      <c r="Y227" s="37">
        <v>0</v>
      </c>
      <c r="Z227" s="48">
        <f t="shared" si="94"/>
        <v>0</v>
      </c>
      <c r="AA227" s="37">
        <v>0</v>
      </c>
      <c r="AB227" s="48">
        <f t="shared" si="80"/>
        <v>0</v>
      </c>
      <c r="AC227" s="37">
        <v>3.7440052754562198E-3</v>
      </c>
      <c r="AD227" s="48">
        <f t="shared" si="81"/>
        <v>0.11222483491565684</v>
      </c>
      <c r="AF227" s="37">
        <v>0</v>
      </c>
      <c r="AG227" s="48">
        <f t="shared" si="79"/>
        <v>0</v>
      </c>
    </row>
    <row r="228" spans="1:33" hidden="1" x14ac:dyDescent="0.2">
      <c r="A228" s="37" t="s">
        <v>763</v>
      </c>
      <c r="B228" s="37" t="s">
        <v>764</v>
      </c>
      <c r="C228" s="37" t="s">
        <v>25</v>
      </c>
      <c r="D228" s="45">
        <v>3.3394495575295</v>
      </c>
      <c r="E228" s="37">
        <v>0</v>
      </c>
      <c r="F228" s="46">
        <v>0</v>
      </c>
      <c r="G228" s="46">
        <v>0</v>
      </c>
      <c r="H228" s="38">
        <f t="shared" si="82"/>
        <v>3.3394495575295</v>
      </c>
      <c r="I228" s="47">
        <f t="shared" si="83"/>
        <v>0</v>
      </c>
      <c r="J228" s="47">
        <f t="shared" si="84"/>
        <v>0</v>
      </c>
      <c r="K228" s="47">
        <f t="shared" si="85"/>
        <v>0</v>
      </c>
      <c r="L228" s="47">
        <f t="shared" si="86"/>
        <v>100</v>
      </c>
      <c r="M228" s="37">
        <v>0</v>
      </c>
      <c r="N228" s="45">
        <v>1.60174667507817E-7</v>
      </c>
      <c r="O228" s="45">
        <v>2.06167321718074E-2</v>
      </c>
      <c r="P228" s="38">
        <f t="shared" si="87"/>
        <v>3.3188326651830251</v>
      </c>
      <c r="Q228" s="47">
        <f t="shared" si="88"/>
        <v>0</v>
      </c>
      <c r="R228" s="47">
        <f t="shared" si="89"/>
        <v>4.7964391959947143E-6</v>
      </c>
      <c r="S228" s="47">
        <f t="shared" si="90"/>
        <v>0.61736917466899865</v>
      </c>
      <c r="T228" s="47">
        <f t="shared" si="91"/>
        <v>99.382626028891806</v>
      </c>
      <c r="V228" s="40">
        <f t="shared" si="92"/>
        <v>100</v>
      </c>
      <c r="W228" s="40">
        <f t="shared" si="93"/>
        <v>0.6173739711081947</v>
      </c>
      <c r="Y228" s="37">
        <v>0</v>
      </c>
      <c r="Z228" s="48">
        <f t="shared" si="94"/>
        <v>0</v>
      </c>
      <c r="AA228" s="37">
        <v>0</v>
      </c>
      <c r="AB228" s="48">
        <f t="shared" si="80"/>
        <v>0</v>
      </c>
      <c r="AC228" s="37">
        <v>3.0310879432745398E-4</v>
      </c>
      <c r="AD228" s="48">
        <f t="shared" si="81"/>
        <v>9.0766094563108669E-3</v>
      </c>
      <c r="AF228" s="37">
        <v>0</v>
      </c>
      <c r="AG228" s="48">
        <f t="shared" si="79"/>
        <v>0</v>
      </c>
    </row>
    <row r="229" spans="1:33" hidden="1" x14ac:dyDescent="0.2">
      <c r="A229" s="37" t="s">
        <v>765</v>
      </c>
      <c r="B229" s="37" t="s">
        <v>766</v>
      </c>
      <c r="C229" s="37" t="s">
        <v>31</v>
      </c>
      <c r="D229" s="45">
        <v>5.4255945985682299</v>
      </c>
      <c r="E229" s="37">
        <v>0</v>
      </c>
      <c r="F229" s="46">
        <v>0</v>
      </c>
      <c r="G229" s="46">
        <v>0</v>
      </c>
      <c r="H229" s="38">
        <f t="shared" si="82"/>
        <v>5.4255945985682299</v>
      </c>
      <c r="I229" s="47">
        <f t="shared" si="83"/>
        <v>0</v>
      </c>
      <c r="J229" s="47">
        <f t="shared" si="84"/>
        <v>0</v>
      </c>
      <c r="K229" s="47">
        <f t="shared" si="85"/>
        <v>0</v>
      </c>
      <c r="L229" s="47">
        <f t="shared" si="86"/>
        <v>100</v>
      </c>
      <c r="M229" s="37">
        <v>0</v>
      </c>
      <c r="N229" s="45">
        <v>1.3810170527001901E-2</v>
      </c>
      <c r="O229" s="45">
        <v>5.1239495913837099E-2</v>
      </c>
      <c r="P229" s="38">
        <f t="shared" si="87"/>
        <v>5.3605449321273912</v>
      </c>
      <c r="Q229" s="47">
        <f t="shared" si="88"/>
        <v>0</v>
      </c>
      <c r="R229" s="47">
        <f t="shared" si="89"/>
        <v>0.25453745715992659</v>
      </c>
      <c r="S229" s="47">
        <f t="shared" si="90"/>
        <v>0.94440332728432719</v>
      </c>
      <c r="T229" s="47">
        <f t="shared" si="91"/>
        <v>98.801059215555753</v>
      </c>
      <c r="V229" s="40">
        <f t="shared" si="92"/>
        <v>100</v>
      </c>
      <c r="W229" s="40">
        <f t="shared" si="93"/>
        <v>1.1989407844442539</v>
      </c>
      <c r="Y229" s="37">
        <v>0</v>
      </c>
      <c r="Z229" s="48">
        <f t="shared" si="94"/>
        <v>0</v>
      </c>
      <c r="AA229" s="37">
        <v>0</v>
      </c>
      <c r="AB229" s="48">
        <f t="shared" si="80"/>
        <v>0</v>
      </c>
      <c r="AC229" s="37">
        <v>1.9581967534638499E-2</v>
      </c>
      <c r="AD229" s="48">
        <f t="shared" si="81"/>
        <v>0.36091836901721369</v>
      </c>
      <c r="AF229" s="37">
        <v>0</v>
      </c>
      <c r="AG229" s="48">
        <f t="shared" si="79"/>
        <v>0</v>
      </c>
    </row>
    <row r="230" spans="1:33" hidden="1" x14ac:dyDescent="0.2">
      <c r="A230" s="37" t="s">
        <v>767</v>
      </c>
      <c r="B230" s="37" t="s">
        <v>768</v>
      </c>
      <c r="C230" s="37" t="s">
        <v>25</v>
      </c>
      <c r="D230" s="45">
        <v>6.9679252439793604</v>
      </c>
      <c r="E230" s="37">
        <v>0</v>
      </c>
      <c r="F230" s="46">
        <v>0</v>
      </c>
      <c r="G230" s="46">
        <v>0</v>
      </c>
      <c r="H230" s="38">
        <f t="shared" si="82"/>
        <v>6.9679252439793604</v>
      </c>
      <c r="I230" s="47">
        <f t="shared" si="83"/>
        <v>0</v>
      </c>
      <c r="J230" s="47">
        <f t="shared" si="84"/>
        <v>0</v>
      </c>
      <c r="K230" s="47">
        <f t="shared" si="85"/>
        <v>0</v>
      </c>
      <c r="L230" s="47">
        <f t="shared" si="86"/>
        <v>100</v>
      </c>
      <c r="M230" s="37">
        <v>1.0652618705062099E-3</v>
      </c>
      <c r="N230" s="45">
        <v>2.4934645394911002E-3</v>
      </c>
      <c r="O230" s="45">
        <v>6.0791415247457903E-2</v>
      </c>
      <c r="P230" s="38">
        <f t="shared" si="87"/>
        <v>6.9035751023219056</v>
      </c>
      <c r="Q230" s="47">
        <f t="shared" si="88"/>
        <v>1.5288078347663818E-2</v>
      </c>
      <c r="R230" s="47">
        <f t="shared" si="89"/>
        <v>3.5784892233819234E-2</v>
      </c>
      <c r="S230" s="47">
        <f t="shared" si="90"/>
        <v>0.87244643303234004</v>
      </c>
      <c r="T230" s="47">
        <f t="shared" si="91"/>
        <v>99.07648059638619</v>
      </c>
      <c r="V230" s="40">
        <f t="shared" si="92"/>
        <v>100</v>
      </c>
      <c r="W230" s="40">
        <f t="shared" si="93"/>
        <v>0.92351940361382312</v>
      </c>
      <c r="Y230" s="37">
        <v>0</v>
      </c>
      <c r="Z230" s="48">
        <f t="shared" si="94"/>
        <v>0</v>
      </c>
      <c r="AA230" s="37">
        <v>0</v>
      </c>
      <c r="AB230" s="48">
        <f t="shared" si="80"/>
        <v>0</v>
      </c>
      <c r="AC230" s="37">
        <v>1.7805781469885502E-2</v>
      </c>
      <c r="AD230" s="48">
        <f t="shared" si="81"/>
        <v>0.25553921499474458</v>
      </c>
      <c r="AF230" s="37">
        <v>0</v>
      </c>
      <c r="AG230" s="48">
        <f t="shared" si="79"/>
        <v>0</v>
      </c>
    </row>
    <row r="231" spans="1:33" hidden="1" x14ac:dyDescent="0.2">
      <c r="A231" s="37" t="s">
        <v>769</v>
      </c>
      <c r="B231" s="37" t="s">
        <v>770</v>
      </c>
      <c r="C231" s="37" t="s">
        <v>25</v>
      </c>
      <c r="D231" s="45">
        <v>4.1702349772455403</v>
      </c>
      <c r="E231" s="37">
        <v>2.9289038029053499E-2</v>
      </c>
      <c r="F231" s="46">
        <v>3.2397990923258603E-2</v>
      </c>
      <c r="G231" s="46">
        <v>7.1563198783096998E-2</v>
      </c>
      <c r="H231" s="38">
        <f t="shared" si="82"/>
        <v>4.0369847495101316</v>
      </c>
      <c r="I231" s="47">
        <f t="shared" si="83"/>
        <v>0.70233543646499852</v>
      </c>
      <c r="J231" s="47">
        <f t="shared" si="84"/>
        <v>0.77688646083577828</v>
      </c>
      <c r="K231" s="47">
        <f t="shared" si="85"/>
        <v>1.7160471573802016</v>
      </c>
      <c r="L231" s="47">
        <f t="shared" si="86"/>
        <v>96.804730945319022</v>
      </c>
      <c r="M231" s="37">
        <v>0</v>
      </c>
      <c r="N231" s="45">
        <v>0</v>
      </c>
      <c r="O231" s="45">
        <v>8.4324502455839102E-3</v>
      </c>
      <c r="P231" s="38">
        <f t="shared" si="87"/>
        <v>4.1618025269999563</v>
      </c>
      <c r="Q231" s="47">
        <f t="shared" si="88"/>
        <v>0</v>
      </c>
      <c r="R231" s="47">
        <f t="shared" si="89"/>
        <v>0</v>
      </c>
      <c r="S231" s="47">
        <f t="shared" si="90"/>
        <v>0.20220563808981293</v>
      </c>
      <c r="T231" s="47">
        <f t="shared" si="91"/>
        <v>99.797794361910192</v>
      </c>
      <c r="V231" s="40">
        <f t="shared" si="92"/>
        <v>100</v>
      </c>
      <c r="W231" s="40">
        <f t="shared" si="93"/>
        <v>0.20220563808981293</v>
      </c>
      <c r="Y231" s="37">
        <v>2.1508662977506102E-2</v>
      </c>
      <c r="Z231" s="48">
        <f t="shared" si="94"/>
        <v>0.51576621209274576</v>
      </c>
      <c r="AA231" s="37">
        <v>8.9999999999999993E-3</v>
      </c>
      <c r="AB231" s="48">
        <f t="shared" si="80"/>
        <v>0.21581517706094686</v>
      </c>
      <c r="AC231" s="37">
        <v>0</v>
      </c>
      <c r="AD231" s="48">
        <f t="shared" si="81"/>
        <v>0</v>
      </c>
      <c r="AF231" s="37">
        <v>0.229890338645756</v>
      </c>
      <c r="AG231" s="48">
        <f t="shared" si="79"/>
        <v>5.5126471266038743</v>
      </c>
    </row>
    <row r="232" spans="1:33" hidden="1" x14ac:dyDescent="0.2">
      <c r="A232" s="37" t="s">
        <v>771</v>
      </c>
      <c r="B232" s="37" t="s">
        <v>772</v>
      </c>
      <c r="C232" s="37" t="s">
        <v>25</v>
      </c>
      <c r="D232" s="45">
        <v>4.5930092969713696</v>
      </c>
      <c r="E232" s="37">
        <v>0</v>
      </c>
      <c r="F232" s="46">
        <v>0</v>
      </c>
      <c r="G232" s="46">
        <v>0</v>
      </c>
      <c r="H232" s="38">
        <f t="shared" si="82"/>
        <v>4.5930092969713696</v>
      </c>
      <c r="I232" s="47">
        <f t="shared" si="83"/>
        <v>0</v>
      </c>
      <c r="J232" s="47">
        <f t="shared" si="84"/>
        <v>0</v>
      </c>
      <c r="K232" s="47">
        <f t="shared" si="85"/>
        <v>0</v>
      </c>
      <c r="L232" s="47">
        <f t="shared" si="86"/>
        <v>100</v>
      </c>
      <c r="M232" s="37">
        <v>2.7871639998522098E-2</v>
      </c>
      <c r="N232" s="45">
        <v>7.5974469750071799E-3</v>
      </c>
      <c r="O232" s="45">
        <v>2.5812071711398099E-2</v>
      </c>
      <c r="P232" s="38">
        <f t="shared" si="87"/>
        <v>4.5317281382864421</v>
      </c>
      <c r="Q232" s="47">
        <f t="shared" si="88"/>
        <v>0.60682742394840472</v>
      </c>
      <c r="R232" s="47">
        <f t="shared" si="89"/>
        <v>0.16541327229659511</v>
      </c>
      <c r="S232" s="47">
        <f t="shared" si="90"/>
        <v>0.56198605407610602</v>
      </c>
      <c r="T232" s="47">
        <f t="shared" si="91"/>
        <v>98.665773249678892</v>
      </c>
      <c r="V232" s="40">
        <f t="shared" si="92"/>
        <v>100</v>
      </c>
      <c r="W232" s="40">
        <f t="shared" si="93"/>
        <v>1.3342267503211058</v>
      </c>
      <c r="Y232" s="37">
        <v>0</v>
      </c>
      <c r="Z232" s="48">
        <f t="shared" si="94"/>
        <v>0</v>
      </c>
      <c r="AA232" s="37">
        <v>0</v>
      </c>
      <c r="AB232" s="48">
        <f t="shared" si="80"/>
        <v>0</v>
      </c>
      <c r="AC232" s="37">
        <v>1.2929477453973701E-2</v>
      </c>
      <c r="AD232" s="48">
        <f t="shared" si="81"/>
        <v>0.28150340262754092</v>
      </c>
      <c r="AF232" s="37">
        <v>0</v>
      </c>
      <c r="AG232" s="48">
        <f t="shared" si="79"/>
        <v>0</v>
      </c>
    </row>
    <row r="233" spans="1:33" hidden="1" x14ac:dyDescent="0.2">
      <c r="A233" s="37" t="s">
        <v>773</v>
      </c>
      <c r="B233" s="37" t="s">
        <v>774</v>
      </c>
      <c r="C233" s="37" t="s">
        <v>25</v>
      </c>
      <c r="D233" s="45">
        <v>9.9440427858832301</v>
      </c>
      <c r="E233" s="37">
        <v>0</v>
      </c>
      <c r="F233" s="46">
        <v>0</v>
      </c>
      <c r="G233" s="46">
        <v>0</v>
      </c>
      <c r="H233" s="38">
        <f t="shared" si="82"/>
        <v>9.9440427858832301</v>
      </c>
      <c r="I233" s="47">
        <f t="shared" si="83"/>
        <v>0</v>
      </c>
      <c r="J233" s="47">
        <f t="shared" si="84"/>
        <v>0</v>
      </c>
      <c r="K233" s="47">
        <f t="shared" si="85"/>
        <v>0</v>
      </c>
      <c r="L233" s="47">
        <f t="shared" si="86"/>
        <v>100</v>
      </c>
      <c r="M233" s="37">
        <v>2.4802536575315001E-2</v>
      </c>
      <c r="N233" s="45">
        <v>7.5173288710910103E-3</v>
      </c>
      <c r="O233" s="45">
        <v>5.3939278446876703E-2</v>
      </c>
      <c r="P233" s="38">
        <f t="shared" si="87"/>
        <v>9.8577836419899469</v>
      </c>
      <c r="Q233" s="47">
        <f t="shared" si="88"/>
        <v>0.2494210564995275</v>
      </c>
      <c r="R233" s="47">
        <f t="shared" si="89"/>
        <v>7.5596304571041939E-2</v>
      </c>
      <c r="S233" s="47">
        <f t="shared" si="90"/>
        <v>0.54242806078278372</v>
      </c>
      <c r="T233" s="47">
        <f t="shared" si="91"/>
        <v>99.132554578146653</v>
      </c>
      <c r="V233" s="40">
        <f t="shared" si="92"/>
        <v>100</v>
      </c>
      <c r="W233" s="40">
        <f t="shared" si="93"/>
        <v>0.86744542185335316</v>
      </c>
      <c r="Y233" s="37">
        <v>0</v>
      </c>
      <c r="Z233" s="48">
        <f t="shared" si="94"/>
        <v>0</v>
      </c>
      <c r="AA233" s="37">
        <v>0</v>
      </c>
      <c r="AB233" s="48">
        <f t="shared" si="80"/>
        <v>0</v>
      </c>
      <c r="AC233" s="37">
        <v>2.6576845296275398E-2</v>
      </c>
      <c r="AD233" s="48">
        <f t="shared" si="81"/>
        <v>0.26726398778175453</v>
      </c>
      <c r="AF233" s="37">
        <v>0</v>
      </c>
      <c r="AG233" s="48">
        <f t="shared" si="79"/>
        <v>0</v>
      </c>
    </row>
    <row r="234" spans="1:33" hidden="1" x14ac:dyDescent="0.2">
      <c r="A234" s="37" t="s">
        <v>775</v>
      </c>
      <c r="B234" s="37" t="s">
        <v>776</v>
      </c>
      <c r="C234" s="37" t="s">
        <v>25</v>
      </c>
      <c r="D234" s="45">
        <v>31.1547094200007</v>
      </c>
      <c r="E234" s="37">
        <v>1.57341637805818</v>
      </c>
      <c r="F234" s="46">
        <v>0.146565130675232</v>
      </c>
      <c r="G234" s="46">
        <v>6.7433711837843298</v>
      </c>
      <c r="H234" s="38">
        <f t="shared" si="82"/>
        <v>22.691356727482958</v>
      </c>
      <c r="I234" s="47">
        <f t="shared" si="83"/>
        <v>5.0503323810430985</v>
      </c>
      <c r="J234" s="47">
        <f t="shared" si="84"/>
        <v>0.47044293913760632</v>
      </c>
      <c r="K234" s="47">
        <f t="shared" si="85"/>
        <v>21.644789212687122</v>
      </c>
      <c r="L234" s="47">
        <f t="shared" si="86"/>
        <v>72.834435467132181</v>
      </c>
      <c r="M234" s="37">
        <v>2.2961352799628099</v>
      </c>
      <c r="N234" s="45">
        <v>0.64639171234967097</v>
      </c>
      <c r="O234" s="45">
        <v>0.10413513275138001</v>
      </c>
      <c r="P234" s="38">
        <f t="shared" si="87"/>
        <v>28.108047294936839</v>
      </c>
      <c r="Q234" s="47">
        <f t="shared" si="88"/>
        <v>7.3701065511743682</v>
      </c>
      <c r="R234" s="47">
        <f t="shared" si="89"/>
        <v>2.0747801035008226</v>
      </c>
      <c r="S234" s="47">
        <f t="shared" si="90"/>
        <v>0.3342516579035314</v>
      </c>
      <c r="T234" s="47">
        <f t="shared" si="91"/>
        <v>90.220861687421277</v>
      </c>
      <c r="V234" s="40">
        <f t="shared" si="92"/>
        <v>100</v>
      </c>
      <c r="W234" s="40">
        <f t="shared" si="93"/>
        <v>9.7791383125787217</v>
      </c>
      <c r="Y234" s="37">
        <v>9.8572086273228596E-2</v>
      </c>
      <c r="Z234" s="48">
        <f t="shared" si="94"/>
        <v>0.31639546029579491</v>
      </c>
      <c r="AA234" s="37">
        <v>1.4E-2</v>
      </c>
      <c r="AB234" s="48">
        <f t="shared" si="80"/>
        <v>4.4937026409921449E-2</v>
      </c>
      <c r="AC234" s="37">
        <v>2.2561962403099399E-2</v>
      </c>
      <c r="AD234" s="48">
        <f t="shared" si="81"/>
        <v>7.2419107169123753E-2</v>
      </c>
      <c r="AF234" s="37">
        <v>1.15554203964063</v>
      </c>
      <c r="AG234" s="48">
        <f t="shared" si="79"/>
        <v>3.7090445109361063</v>
      </c>
    </row>
    <row r="235" spans="1:33" hidden="1" x14ac:dyDescent="0.2">
      <c r="A235" s="37" t="s">
        <v>777</v>
      </c>
      <c r="B235" s="37" t="s">
        <v>778</v>
      </c>
      <c r="C235" s="37" t="s">
        <v>25</v>
      </c>
      <c r="D235" s="45">
        <v>3.07066223963256</v>
      </c>
      <c r="E235" s="37">
        <v>0.50857407999433901</v>
      </c>
      <c r="F235" s="46">
        <v>0.18902449180640599</v>
      </c>
      <c r="G235" s="46">
        <v>0.47379194819993498</v>
      </c>
      <c r="H235" s="38">
        <f t="shared" si="82"/>
        <v>1.89927171963188</v>
      </c>
      <c r="I235" s="47">
        <f t="shared" si="83"/>
        <v>16.562358224563173</v>
      </c>
      <c r="J235" s="47">
        <f t="shared" si="84"/>
        <v>6.15582167803076</v>
      </c>
      <c r="K235" s="47">
        <f t="shared" si="85"/>
        <v>15.429634105789166</v>
      </c>
      <c r="L235" s="47">
        <f t="shared" si="86"/>
        <v>61.852185991616906</v>
      </c>
      <c r="M235" s="37">
        <v>8.4442696777352805E-2</v>
      </c>
      <c r="N235" s="45">
        <v>3.4085972132279103E-2</v>
      </c>
      <c r="O235" s="45">
        <v>0.300718127083896</v>
      </c>
      <c r="P235" s="38">
        <f t="shared" si="87"/>
        <v>2.6514154436390323</v>
      </c>
      <c r="Q235" s="47">
        <f t="shared" si="88"/>
        <v>2.7499832344783495</v>
      </c>
      <c r="R235" s="47">
        <f t="shared" si="89"/>
        <v>1.1100527987851208</v>
      </c>
      <c r="S235" s="47">
        <f t="shared" si="90"/>
        <v>9.793266195238731</v>
      </c>
      <c r="T235" s="47">
        <f t="shared" si="91"/>
        <v>86.346697771497801</v>
      </c>
      <c r="V235" s="40">
        <f t="shared" si="92"/>
        <v>100</v>
      </c>
      <c r="W235" s="40">
        <f t="shared" si="93"/>
        <v>13.653302228502202</v>
      </c>
      <c r="Y235" s="37">
        <v>0.162134702031203</v>
      </c>
      <c r="Z235" s="48">
        <f t="shared" si="94"/>
        <v>5.2801216603557242</v>
      </c>
      <c r="AA235" s="37">
        <v>1E-3</v>
      </c>
      <c r="AB235" s="48">
        <f t="shared" si="80"/>
        <v>3.2566264927908886E-2</v>
      </c>
      <c r="AC235" s="37">
        <v>0.15470595176851601</v>
      </c>
      <c r="AD235" s="48">
        <f t="shared" si="81"/>
        <v>5.0381950112177876</v>
      </c>
      <c r="AF235" s="37">
        <v>0.748480600842092</v>
      </c>
      <c r="AG235" s="48">
        <f t="shared" si="79"/>
        <v>24.375217540423993</v>
      </c>
    </row>
    <row r="236" spans="1:33" hidden="1" x14ac:dyDescent="0.2">
      <c r="A236" s="37" t="s">
        <v>779</v>
      </c>
      <c r="B236" s="37" t="s">
        <v>780</v>
      </c>
      <c r="C236" s="37" t="s">
        <v>25</v>
      </c>
      <c r="D236" s="45">
        <v>34.151729632613304</v>
      </c>
      <c r="E236" s="37">
        <v>0</v>
      </c>
      <c r="F236" s="46">
        <v>0</v>
      </c>
      <c r="G236" s="46">
        <v>0</v>
      </c>
      <c r="H236" s="38">
        <f t="shared" si="82"/>
        <v>34.151729632613304</v>
      </c>
      <c r="I236" s="47">
        <f t="shared" si="83"/>
        <v>0</v>
      </c>
      <c r="J236" s="47">
        <f t="shared" si="84"/>
        <v>0</v>
      </c>
      <c r="K236" s="47">
        <f t="shared" si="85"/>
        <v>0</v>
      </c>
      <c r="L236" s="47">
        <f t="shared" si="86"/>
        <v>100</v>
      </c>
      <c r="M236" s="37">
        <v>2.1616000961973798</v>
      </c>
      <c r="N236" s="45">
        <v>1.1296228755884401</v>
      </c>
      <c r="O236" s="45">
        <v>1.77314464849829</v>
      </c>
      <c r="P236" s="38">
        <f t="shared" si="87"/>
        <v>29.087362012329194</v>
      </c>
      <c r="Q236" s="47">
        <f t="shared" si="88"/>
        <v>6.3294015250494162</v>
      </c>
      <c r="R236" s="47">
        <f t="shared" si="89"/>
        <v>3.3076593418264326</v>
      </c>
      <c r="S236" s="47">
        <f t="shared" si="90"/>
        <v>5.1919614835701315</v>
      </c>
      <c r="T236" s="47">
        <f t="shared" si="91"/>
        <v>85.170977649554018</v>
      </c>
      <c r="V236" s="40">
        <f t="shared" si="92"/>
        <v>100</v>
      </c>
      <c r="W236" s="40">
        <f t="shared" si="93"/>
        <v>14.829022350445982</v>
      </c>
      <c r="Y236" s="37">
        <v>0</v>
      </c>
      <c r="Z236" s="48">
        <f t="shared" si="94"/>
        <v>0</v>
      </c>
      <c r="AA236" s="37">
        <v>0</v>
      </c>
      <c r="AB236" s="48">
        <f t="shared" si="80"/>
        <v>0</v>
      </c>
      <c r="AC236" s="37">
        <v>0.97857448593396501</v>
      </c>
      <c r="AD236" s="48">
        <f t="shared" si="81"/>
        <v>2.8653731347166445</v>
      </c>
      <c r="AF236" s="37">
        <v>0</v>
      </c>
      <c r="AG236" s="48">
        <f t="shared" si="79"/>
        <v>0</v>
      </c>
    </row>
    <row r="237" spans="1:33" hidden="1" x14ac:dyDescent="0.2">
      <c r="A237" s="37" t="s">
        <v>781</v>
      </c>
      <c r="B237" s="37" t="s">
        <v>782</v>
      </c>
      <c r="C237" s="37" t="s">
        <v>25</v>
      </c>
      <c r="D237" s="45">
        <v>1.9463257073595299</v>
      </c>
      <c r="E237" s="37">
        <v>0</v>
      </c>
      <c r="F237" s="46">
        <v>0</v>
      </c>
      <c r="G237" s="46">
        <v>0</v>
      </c>
      <c r="H237" s="38">
        <f t="shared" si="82"/>
        <v>1.9463257073595299</v>
      </c>
      <c r="I237" s="47">
        <f t="shared" si="83"/>
        <v>0</v>
      </c>
      <c r="J237" s="47">
        <f t="shared" si="84"/>
        <v>0</v>
      </c>
      <c r="K237" s="47">
        <f t="shared" si="85"/>
        <v>0</v>
      </c>
      <c r="L237" s="47">
        <f t="shared" si="86"/>
        <v>100</v>
      </c>
      <c r="M237" s="37">
        <v>2.35513627354521E-4</v>
      </c>
      <c r="N237" s="45">
        <v>3.4494858099933402E-4</v>
      </c>
      <c r="O237" s="45">
        <v>3.8432366520809502E-2</v>
      </c>
      <c r="P237" s="38">
        <f t="shared" si="87"/>
        <v>1.9073128786303666</v>
      </c>
      <c r="Q237" s="47">
        <f t="shared" si="88"/>
        <v>1.2100422167984876E-2</v>
      </c>
      <c r="R237" s="47">
        <f t="shared" si="89"/>
        <v>1.7723065553468247E-2</v>
      </c>
      <c r="S237" s="47">
        <f t="shared" si="90"/>
        <v>1.9746112572776178</v>
      </c>
      <c r="T237" s="47">
        <f t="shared" si="91"/>
        <v>97.995565255000926</v>
      </c>
      <c r="V237" s="40">
        <f t="shared" si="92"/>
        <v>100</v>
      </c>
      <c r="W237" s="40">
        <f t="shared" si="93"/>
        <v>2.0044347449990707</v>
      </c>
      <c r="Y237" s="37">
        <v>0</v>
      </c>
      <c r="Z237" s="48">
        <f t="shared" si="94"/>
        <v>0</v>
      </c>
      <c r="AA237" s="37">
        <v>0</v>
      </c>
      <c r="AB237" s="48">
        <f t="shared" si="80"/>
        <v>0</v>
      </c>
      <c r="AC237" s="37">
        <v>1.31169229551873E-2</v>
      </c>
      <c r="AD237" s="48">
        <f t="shared" si="81"/>
        <v>0.67393257488143077</v>
      </c>
      <c r="AF237" s="37">
        <v>0</v>
      </c>
      <c r="AG237" s="48">
        <f t="shared" si="79"/>
        <v>0</v>
      </c>
    </row>
    <row r="238" spans="1:33" hidden="1" x14ac:dyDescent="0.2">
      <c r="A238" s="37" t="s">
        <v>783</v>
      </c>
      <c r="B238" s="37" t="s">
        <v>784</v>
      </c>
      <c r="C238" s="37" t="s">
        <v>25</v>
      </c>
      <c r="D238" s="45">
        <v>4.0631239850382599</v>
      </c>
      <c r="E238" s="37">
        <v>0</v>
      </c>
      <c r="F238" s="46">
        <v>0</v>
      </c>
      <c r="G238" s="46">
        <v>0</v>
      </c>
      <c r="H238" s="38">
        <f t="shared" si="82"/>
        <v>4.0631239850382599</v>
      </c>
      <c r="I238" s="47">
        <f t="shared" si="83"/>
        <v>0</v>
      </c>
      <c r="J238" s="47">
        <f t="shared" si="84"/>
        <v>0</v>
      </c>
      <c r="K238" s="47">
        <f t="shared" si="85"/>
        <v>0</v>
      </c>
      <c r="L238" s="47">
        <f t="shared" si="86"/>
        <v>100</v>
      </c>
      <c r="M238" s="37">
        <v>2.88503617724018E-4</v>
      </c>
      <c r="N238" s="45">
        <v>1.1704045588930899E-3</v>
      </c>
      <c r="O238" s="45">
        <v>3.9279663016410201E-3</v>
      </c>
      <c r="P238" s="38">
        <f t="shared" si="87"/>
        <v>4.0577371105600015</v>
      </c>
      <c r="Q238" s="47">
        <f t="shared" si="88"/>
        <v>7.1005368968897311E-3</v>
      </c>
      <c r="R238" s="47">
        <f t="shared" si="89"/>
        <v>2.8805533948826054E-2</v>
      </c>
      <c r="S238" s="47">
        <f t="shared" si="90"/>
        <v>9.6673552569526935E-2</v>
      </c>
      <c r="T238" s="47">
        <f t="shared" si="91"/>
        <v>99.867420376584747</v>
      </c>
      <c r="V238" s="40">
        <f t="shared" si="92"/>
        <v>100</v>
      </c>
      <c r="W238" s="40">
        <f t="shared" si="93"/>
        <v>0.13257962341524271</v>
      </c>
      <c r="Y238" s="37">
        <v>0</v>
      </c>
      <c r="Z238" s="48">
        <f t="shared" si="94"/>
        <v>0</v>
      </c>
      <c r="AA238" s="37">
        <v>0</v>
      </c>
      <c r="AB238" s="48">
        <f t="shared" si="80"/>
        <v>0</v>
      </c>
      <c r="AC238" s="37">
        <v>1.18091846896194E-3</v>
      </c>
      <c r="AD238" s="48">
        <f t="shared" si="81"/>
        <v>2.9064298143755024E-2</v>
      </c>
      <c r="AF238" s="37">
        <v>0</v>
      </c>
      <c r="AG238" s="48">
        <f t="shared" si="79"/>
        <v>0</v>
      </c>
    </row>
    <row r="239" spans="1:33" hidden="1" x14ac:dyDescent="0.2">
      <c r="A239" s="37" t="s">
        <v>785</v>
      </c>
      <c r="B239" s="37" t="s">
        <v>786</v>
      </c>
      <c r="C239" s="37" t="s">
        <v>26</v>
      </c>
      <c r="D239" s="45">
        <v>4.8096854806914804</v>
      </c>
      <c r="E239" s="37">
        <v>0</v>
      </c>
      <c r="F239" s="46">
        <v>0</v>
      </c>
      <c r="G239" s="46">
        <v>0</v>
      </c>
      <c r="H239" s="38">
        <f t="shared" si="82"/>
        <v>4.8096854806914804</v>
      </c>
      <c r="I239" s="47">
        <f t="shared" si="83"/>
        <v>0</v>
      </c>
      <c r="J239" s="47">
        <f t="shared" si="84"/>
        <v>0</v>
      </c>
      <c r="K239" s="47">
        <f t="shared" si="85"/>
        <v>0</v>
      </c>
      <c r="L239" s="47">
        <f t="shared" si="86"/>
        <v>100</v>
      </c>
      <c r="M239" s="37">
        <v>0.268282164928974</v>
      </c>
      <c r="N239" s="45">
        <v>2.9283137104295E-2</v>
      </c>
      <c r="O239" s="45">
        <v>5.6730137131275803E-2</v>
      </c>
      <c r="P239" s="38">
        <f t="shared" si="87"/>
        <v>4.4553900415269361</v>
      </c>
      <c r="Q239" s="47">
        <f t="shared" si="88"/>
        <v>5.5779565213982254</v>
      </c>
      <c r="R239" s="47">
        <f t="shared" si="89"/>
        <v>0.60883684020197115</v>
      </c>
      <c r="S239" s="47">
        <f t="shared" si="90"/>
        <v>1.179497856128418</v>
      </c>
      <c r="T239" s="47">
        <f t="shared" si="91"/>
        <v>92.633708782271398</v>
      </c>
      <c r="V239" s="40">
        <f t="shared" si="92"/>
        <v>100</v>
      </c>
      <c r="W239" s="40">
        <f t="shared" si="93"/>
        <v>7.3662912177286142</v>
      </c>
      <c r="Y239" s="37">
        <v>0</v>
      </c>
      <c r="Z239" s="48">
        <f t="shared" si="94"/>
        <v>0</v>
      </c>
      <c r="AA239" s="37">
        <v>0</v>
      </c>
      <c r="AB239" s="48">
        <f t="shared" si="80"/>
        <v>0</v>
      </c>
      <c r="AC239" s="37">
        <v>3.6325652486522399E-2</v>
      </c>
      <c r="AD239" s="48">
        <f t="shared" si="81"/>
        <v>0.75526045585209278</v>
      </c>
      <c r="AF239" s="37">
        <v>0</v>
      </c>
      <c r="AG239" s="48">
        <f t="shared" si="79"/>
        <v>0</v>
      </c>
    </row>
    <row r="240" spans="1:33" hidden="1" x14ac:dyDescent="0.2">
      <c r="A240" s="37" t="s">
        <v>787</v>
      </c>
      <c r="B240" s="37" t="s">
        <v>784</v>
      </c>
      <c r="C240" s="37" t="s">
        <v>25</v>
      </c>
      <c r="D240" s="45">
        <v>0.55858422203408498</v>
      </c>
      <c r="E240" s="37">
        <v>0</v>
      </c>
      <c r="F240" s="46">
        <v>0</v>
      </c>
      <c r="G240" s="46">
        <v>0</v>
      </c>
      <c r="H240" s="38">
        <f t="shared" si="82"/>
        <v>0.55858422203408498</v>
      </c>
      <c r="I240" s="47">
        <f t="shared" si="83"/>
        <v>0</v>
      </c>
      <c r="J240" s="47">
        <f t="shared" si="84"/>
        <v>0</v>
      </c>
      <c r="K240" s="47">
        <f t="shared" si="85"/>
        <v>0</v>
      </c>
      <c r="L240" s="47">
        <f t="shared" si="86"/>
        <v>100</v>
      </c>
      <c r="M240" s="37">
        <v>0</v>
      </c>
      <c r="N240" s="45">
        <v>8.0109071853803399E-5</v>
      </c>
      <c r="O240" s="45">
        <v>1.78261628226537E-3</v>
      </c>
      <c r="P240" s="38">
        <f t="shared" si="87"/>
        <v>0.55672149667996584</v>
      </c>
      <c r="Q240" s="47">
        <f t="shared" si="88"/>
        <v>0</v>
      </c>
      <c r="R240" s="47">
        <f t="shared" si="89"/>
        <v>1.4341449094656872E-2</v>
      </c>
      <c r="S240" s="47">
        <f t="shared" si="90"/>
        <v>0.31913115550846943</v>
      </c>
      <c r="T240" s="47">
        <f t="shared" si="91"/>
        <v>99.666527395396869</v>
      </c>
      <c r="V240" s="40">
        <f t="shared" si="92"/>
        <v>100</v>
      </c>
      <c r="W240" s="40">
        <f t="shared" si="93"/>
        <v>0.33347260460312633</v>
      </c>
      <c r="Y240" s="37">
        <v>0</v>
      </c>
      <c r="Z240" s="48">
        <f t="shared" si="94"/>
        <v>0</v>
      </c>
      <c r="AA240" s="37">
        <v>0</v>
      </c>
      <c r="AB240" s="48">
        <f t="shared" si="80"/>
        <v>0</v>
      </c>
      <c r="AC240" s="37">
        <v>4.8730542137345701E-4</v>
      </c>
      <c r="AD240" s="48">
        <f t="shared" si="81"/>
        <v>8.7239381663687859E-2</v>
      </c>
      <c r="AF240" s="37">
        <v>0</v>
      </c>
      <c r="AG240" s="48">
        <f t="shared" si="79"/>
        <v>0</v>
      </c>
    </row>
    <row r="241" spans="1:33" hidden="1" x14ac:dyDescent="0.2">
      <c r="A241" s="37" t="s">
        <v>788</v>
      </c>
      <c r="B241" s="37" t="s">
        <v>789</v>
      </c>
      <c r="C241" s="37" t="s">
        <v>25</v>
      </c>
      <c r="D241" s="45">
        <v>1.71854385743201</v>
      </c>
      <c r="E241" s="37">
        <v>0</v>
      </c>
      <c r="F241" s="46">
        <v>0</v>
      </c>
      <c r="G241" s="46">
        <v>0</v>
      </c>
      <c r="H241" s="38">
        <f t="shared" si="82"/>
        <v>1.71854385743201</v>
      </c>
      <c r="I241" s="47">
        <f t="shared" si="83"/>
        <v>0</v>
      </c>
      <c r="J241" s="47">
        <f t="shared" si="84"/>
        <v>0</v>
      </c>
      <c r="K241" s="47">
        <f t="shared" si="85"/>
        <v>0</v>
      </c>
      <c r="L241" s="47">
        <f t="shared" si="86"/>
        <v>100</v>
      </c>
      <c r="M241" s="37">
        <v>1.65649781692911E-2</v>
      </c>
      <c r="N241" s="45">
        <v>2.64001785441574E-2</v>
      </c>
      <c r="O241" s="45">
        <v>9.0764176765738697E-2</v>
      </c>
      <c r="P241" s="38">
        <f t="shared" si="87"/>
        <v>1.5848145239528229</v>
      </c>
      <c r="Q241" s="47">
        <f t="shared" si="88"/>
        <v>0.96389615532092709</v>
      </c>
      <c r="R241" s="47">
        <f t="shared" si="89"/>
        <v>1.536194635358723</v>
      </c>
      <c r="S241" s="47">
        <f t="shared" si="90"/>
        <v>5.2814582748773145</v>
      </c>
      <c r="T241" s="47">
        <f t="shared" si="91"/>
        <v>92.218450934443041</v>
      </c>
      <c r="V241" s="40">
        <f t="shared" si="92"/>
        <v>100</v>
      </c>
      <c r="W241" s="40">
        <f t="shared" si="93"/>
        <v>7.7815490655569644</v>
      </c>
      <c r="Y241" s="37">
        <v>0</v>
      </c>
      <c r="Z241" s="48">
        <f t="shared" si="94"/>
        <v>0</v>
      </c>
      <c r="AA241" s="37">
        <v>0</v>
      </c>
      <c r="AB241" s="48">
        <f t="shared" si="80"/>
        <v>0</v>
      </c>
      <c r="AC241" s="37">
        <v>5.8383384272411701E-2</v>
      </c>
      <c r="AD241" s="48">
        <f t="shared" si="81"/>
        <v>3.397258907296842</v>
      </c>
      <c r="AF241" s="37">
        <v>0</v>
      </c>
      <c r="AG241" s="48">
        <f t="shared" si="79"/>
        <v>0</v>
      </c>
    </row>
    <row r="242" spans="1:33" hidden="1" x14ac:dyDescent="0.2">
      <c r="A242" s="37" t="s">
        <v>790</v>
      </c>
      <c r="B242" s="37" t="s">
        <v>791</v>
      </c>
      <c r="C242" s="37" t="s">
        <v>31</v>
      </c>
      <c r="D242" s="45">
        <v>374.06316697741198</v>
      </c>
      <c r="E242" s="37">
        <v>16.871121918008601</v>
      </c>
      <c r="F242" s="46">
        <v>4.3093344155951296</v>
      </c>
      <c r="G242" s="46">
        <v>20.748245655335602</v>
      </c>
      <c r="H242" s="38">
        <f t="shared" si="82"/>
        <v>332.13446498847264</v>
      </c>
      <c r="I242" s="47">
        <f t="shared" si="83"/>
        <v>4.5102334063881182</v>
      </c>
      <c r="J242" s="47">
        <f t="shared" si="84"/>
        <v>1.1520338798434413</v>
      </c>
      <c r="K242" s="47">
        <f t="shared" si="85"/>
        <v>5.546722448775208</v>
      </c>
      <c r="L242" s="47">
        <f t="shared" si="86"/>
        <v>88.791010264993233</v>
      </c>
      <c r="M242" s="37">
        <v>2.2923010926641201</v>
      </c>
      <c r="N242" s="45">
        <v>2.3280305804920198</v>
      </c>
      <c r="O242" s="45">
        <v>8.6389063179701093</v>
      </c>
      <c r="P242" s="38">
        <f t="shared" si="87"/>
        <v>360.80392898628571</v>
      </c>
      <c r="Q242" s="47">
        <f t="shared" si="88"/>
        <v>0.61281122950085642</v>
      </c>
      <c r="R242" s="47">
        <f t="shared" si="89"/>
        <v>0.62236295524723484</v>
      </c>
      <c r="S242" s="47">
        <f t="shared" si="90"/>
        <v>2.3094779386530124</v>
      </c>
      <c r="T242" s="47">
        <f t="shared" si="91"/>
        <v>96.455347876598893</v>
      </c>
      <c r="V242" s="40">
        <f t="shared" si="92"/>
        <v>100</v>
      </c>
      <c r="W242" s="40">
        <f t="shared" si="93"/>
        <v>3.5446521234011037</v>
      </c>
      <c r="Y242" s="37">
        <v>1.47537460645473</v>
      </c>
      <c r="Z242" s="48">
        <f t="shared" si="94"/>
        <v>0.39441857330578106</v>
      </c>
      <c r="AA242" s="37">
        <v>2.0409999999999999</v>
      </c>
      <c r="AB242" s="48">
        <f t="shared" si="80"/>
        <v>0.54562977063262874</v>
      </c>
      <c r="AC242" s="37">
        <v>4.5360319078320899</v>
      </c>
      <c r="AD242" s="48">
        <f t="shared" si="81"/>
        <v>1.2126379468166137</v>
      </c>
      <c r="AF242" s="37">
        <v>0</v>
      </c>
      <c r="AG242" s="48">
        <f t="shared" si="79"/>
        <v>0</v>
      </c>
    </row>
    <row r="243" spans="1:33" hidden="1" x14ac:dyDescent="0.2">
      <c r="A243" s="37" t="s">
        <v>792</v>
      </c>
      <c r="B243" s="37" t="s">
        <v>793</v>
      </c>
      <c r="C243" s="37" t="s">
        <v>25</v>
      </c>
      <c r="D243" s="45">
        <v>3.7532574557901199</v>
      </c>
      <c r="E243" s="37">
        <v>0</v>
      </c>
      <c r="F243" s="46">
        <v>0</v>
      </c>
      <c r="G243" s="46">
        <v>0</v>
      </c>
      <c r="H243" s="38">
        <f t="shared" si="82"/>
        <v>3.7532574557901199</v>
      </c>
      <c r="I243" s="47">
        <f t="shared" si="83"/>
        <v>0</v>
      </c>
      <c r="J243" s="47">
        <f t="shared" si="84"/>
        <v>0</v>
      </c>
      <c r="K243" s="47">
        <f t="shared" si="85"/>
        <v>0</v>
      </c>
      <c r="L243" s="47">
        <f t="shared" si="86"/>
        <v>100</v>
      </c>
      <c r="M243" s="37">
        <v>0</v>
      </c>
      <c r="N243" s="45">
        <v>0.195136132175809</v>
      </c>
      <c r="O243" s="45">
        <v>0.124953930750033</v>
      </c>
      <c r="P243" s="38">
        <f t="shared" si="87"/>
        <v>3.4331673928642781</v>
      </c>
      <c r="Q243" s="47">
        <f t="shared" si="88"/>
        <v>0</v>
      </c>
      <c r="R243" s="47">
        <f t="shared" si="89"/>
        <v>5.1991139556593451</v>
      </c>
      <c r="S243" s="47">
        <f t="shared" si="90"/>
        <v>3.3292128829922816</v>
      </c>
      <c r="T243" s="47">
        <f t="shared" si="91"/>
        <v>91.471673161348377</v>
      </c>
      <c r="V243" s="40">
        <f t="shared" si="92"/>
        <v>100</v>
      </c>
      <c r="W243" s="40">
        <f t="shared" si="93"/>
        <v>8.5283268386516262</v>
      </c>
      <c r="Y243" s="37">
        <v>0</v>
      </c>
      <c r="Z243" s="48">
        <f t="shared" si="94"/>
        <v>0</v>
      </c>
      <c r="AA243" s="37">
        <v>0</v>
      </c>
      <c r="AB243" s="48">
        <f t="shared" si="80"/>
        <v>0</v>
      </c>
      <c r="AC243" s="37">
        <v>9.3044803364473003E-2</v>
      </c>
      <c r="AD243" s="48">
        <f t="shared" si="81"/>
        <v>2.4790413250477537</v>
      </c>
      <c r="AF243" s="37">
        <v>0</v>
      </c>
      <c r="AG243" s="48">
        <f t="shared" si="79"/>
        <v>0</v>
      </c>
    </row>
    <row r="244" spans="1:33" hidden="1" x14ac:dyDescent="0.2">
      <c r="A244" s="37" t="s">
        <v>794</v>
      </c>
      <c r="B244" s="37" t="s">
        <v>793</v>
      </c>
      <c r="C244" s="37" t="s">
        <v>25</v>
      </c>
      <c r="D244" s="45">
        <v>3.4726314957044</v>
      </c>
      <c r="E244" s="37">
        <v>0</v>
      </c>
      <c r="F244" s="46">
        <v>0</v>
      </c>
      <c r="G244" s="46">
        <v>0</v>
      </c>
      <c r="H244" s="38">
        <f t="shared" si="82"/>
        <v>3.4726314957044</v>
      </c>
      <c r="I244" s="47">
        <f t="shared" si="83"/>
        <v>0</v>
      </c>
      <c r="J244" s="47">
        <f t="shared" si="84"/>
        <v>0</v>
      </c>
      <c r="K244" s="47">
        <f t="shared" si="85"/>
        <v>0</v>
      </c>
      <c r="L244" s="47">
        <f t="shared" si="86"/>
        <v>100</v>
      </c>
      <c r="M244" s="37">
        <v>0.12765121493678799</v>
      </c>
      <c r="N244" s="45">
        <v>5.2119762820185801E-2</v>
      </c>
      <c r="O244" s="45">
        <v>8.2003933809240703E-2</v>
      </c>
      <c r="P244" s="38">
        <f t="shared" si="87"/>
        <v>3.2108565841381855</v>
      </c>
      <c r="Q244" s="47">
        <f t="shared" si="88"/>
        <v>3.6759217064837113</v>
      </c>
      <c r="R244" s="47">
        <f t="shared" si="89"/>
        <v>1.5008722602630677</v>
      </c>
      <c r="S244" s="47">
        <f t="shared" si="90"/>
        <v>2.3614349495671658</v>
      </c>
      <c r="T244" s="47">
        <f t="shared" si="91"/>
        <v>92.46177108368606</v>
      </c>
      <c r="V244" s="40">
        <f t="shared" si="92"/>
        <v>100</v>
      </c>
      <c r="W244" s="40">
        <f t="shared" si="93"/>
        <v>7.538228916313944</v>
      </c>
      <c r="Y244" s="37">
        <v>0</v>
      </c>
      <c r="Z244" s="48">
        <f t="shared" si="94"/>
        <v>0</v>
      </c>
      <c r="AA244" s="37">
        <v>0</v>
      </c>
      <c r="AB244" s="48">
        <f t="shared" si="80"/>
        <v>0</v>
      </c>
      <c r="AC244" s="37">
        <v>5.0685694856609897E-2</v>
      </c>
      <c r="AD244" s="48">
        <f t="shared" si="81"/>
        <v>1.4595759705372551</v>
      </c>
      <c r="AF244" s="37">
        <v>0</v>
      </c>
      <c r="AG244" s="48">
        <f t="shared" si="79"/>
        <v>0</v>
      </c>
    </row>
    <row r="245" spans="1:33" hidden="1" x14ac:dyDescent="0.2">
      <c r="A245" s="37" t="s">
        <v>795</v>
      </c>
      <c r="B245" s="37" t="s">
        <v>796</v>
      </c>
      <c r="C245" s="37" t="s">
        <v>33</v>
      </c>
      <c r="D245" s="45">
        <v>0.81106753705702705</v>
      </c>
      <c r="E245" s="37">
        <v>0</v>
      </c>
      <c r="F245" s="46">
        <v>0</v>
      </c>
      <c r="G245" s="46">
        <v>0</v>
      </c>
      <c r="H245" s="38">
        <f t="shared" si="82"/>
        <v>0.81106753705702705</v>
      </c>
      <c r="I245" s="47">
        <f t="shared" si="83"/>
        <v>0</v>
      </c>
      <c r="J245" s="47">
        <f t="shared" si="84"/>
        <v>0</v>
      </c>
      <c r="K245" s="47">
        <f t="shared" si="85"/>
        <v>0</v>
      </c>
      <c r="L245" s="47">
        <f t="shared" si="86"/>
        <v>100</v>
      </c>
      <c r="M245" s="37">
        <v>0</v>
      </c>
      <c r="N245" s="45">
        <v>0</v>
      </c>
      <c r="O245" s="45">
        <v>1.00039990392455E-2</v>
      </c>
      <c r="P245" s="38">
        <f t="shared" si="87"/>
        <v>0.80106353801778152</v>
      </c>
      <c r="Q245" s="47">
        <f t="shared" si="88"/>
        <v>0</v>
      </c>
      <c r="R245" s="47">
        <f t="shared" si="89"/>
        <v>0</v>
      </c>
      <c r="S245" s="47">
        <f t="shared" si="90"/>
        <v>1.2334360065186667</v>
      </c>
      <c r="T245" s="47">
        <f t="shared" si="91"/>
        <v>98.766563993481327</v>
      </c>
      <c r="V245" s="40">
        <f t="shared" si="92"/>
        <v>100</v>
      </c>
      <c r="W245" s="40">
        <f t="shared" si="93"/>
        <v>1.2334360065186667</v>
      </c>
      <c r="Y245" s="37">
        <v>0</v>
      </c>
      <c r="Z245" s="48">
        <f t="shared" si="94"/>
        <v>0</v>
      </c>
      <c r="AA245" s="37">
        <v>0</v>
      </c>
      <c r="AB245" s="48">
        <f t="shared" si="80"/>
        <v>0</v>
      </c>
      <c r="AC245" s="37">
        <v>0</v>
      </c>
      <c r="AD245" s="48">
        <f t="shared" si="81"/>
        <v>0</v>
      </c>
      <c r="AF245" s="37">
        <v>0</v>
      </c>
      <c r="AG245" s="48">
        <f t="shared" si="79"/>
        <v>0</v>
      </c>
    </row>
    <row r="246" spans="1:33" hidden="1" x14ac:dyDescent="0.2">
      <c r="A246" s="37" t="s">
        <v>797</v>
      </c>
      <c r="B246" s="37" t="s">
        <v>796</v>
      </c>
      <c r="C246" s="37" t="s">
        <v>25</v>
      </c>
      <c r="D246" s="45">
        <v>0.28566337582878698</v>
      </c>
      <c r="E246" s="37">
        <v>0</v>
      </c>
      <c r="F246" s="46">
        <v>0</v>
      </c>
      <c r="G246" s="46">
        <v>0</v>
      </c>
      <c r="H246" s="38">
        <f t="shared" si="82"/>
        <v>0.28566337582878698</v>
      </c>
      <c r="I246" s="47">
        <f t="shared" si="83"/>
        <v>0</v>
      </c>
      <c r="J246" s="47">
        <f t="shared" si="84"/>
        <v>0</v>
      </c>
      <c r="K246" s="47">
        <f t="shared" si="85"/>
        <v>0</v>
      </c>
      <c r="L246" s="47">
        <f t="shared" si="86"/>
        <v>100</v>
      </c>
      <c r="M246" s="37">
        <v>0</v>
      </c>
      <c r="N246" s="45">
        <v>0</v>
      </c>
      <c r="O246" s="45">
        <v>1.00039990392455E-2</v>
      </c>
      <c r="P246" s="38">
        <f t="shared" si="87"/>
        <v>0.2756593767895415</v>
      </c>
      <c r="Q246" s="47">
        <f t="shared" si="88"/>
        <v>0</v>
      </c>
      <c r="R246" s="47">
        <f t="shared" si="89"/>
        <v>0</v>
      </c>
      <c r="S246" s="47">
        <f t="shared" si="90"/>
        <v>3.5020236704201873</v>
      </c>
      <c r="T246" s="47">
        <f t="shared" si="91"/>
        <v>96.497976329579814</v>
      </c>
      <c r="V246" s="40">
        <f t="shared" si="92"/>
        <v>100</v>
      </c>
      <c r="W246" s="40">
        <f t="shared" si="93"/>
        <v>3.5020236704201873</v>
      </c>
      <c r="Y246" s="37">
        <v>0</v>
      </c>
      <c r="Z246" s="48">
        <f t="shared" si="94"/>
        <v>0</v>
      </c>
      <c r="AA246" s="37">
        <v>0</v>
      </c>
      <c r="AB246" s="48">
        <f t="shared" si="80"/>
        <v>0</v>
      </c>
      <c r="AC246" s="37">
        <v>0</v>
      </c>
      <c r="AD246" s="48">
        <f t="shared" si="81"/>
        <v>0</v>
      </c>
      <c r="AF246" s="37">
        <v>0</v>
      </c>
      <c r="AG246" s="48">
        <f t="shared" si="79"/>
        <v>0</v>
      </c>
    </row>
    <row r="247" spans="1:33" hidden="1" x14ac:dyDescent="0.2">
      <c r="A247" s="37" t="s">
        <v>798</v>
      </c>
      <c r="B247" s="37" t="s">
        <v>799</v>
      </c>
      <c r="C247" s="37" t="s">
        <v>25</v>
      </c>
      <c r="D247" s="45">
        <v>0.30802076405919998</v>
      </c>
      <c r="E247" s="37">
        <v>0</v>
      </c>
      <c r="F247" s="46">
        <v>0</v>
      </c>
      <c r="G247" s="46">
        <v>0</v>
      </c>
      <c r="H247" s="38">
        <f t="shared" si="82"/>
        <v>0.30802076405919998</v>
      </c>
      <c r="I247" s="47">
        <f t="shared" si="83"/>
        <v>0</v>
      </c>
      <c r="J247" s="47">
        <f t="shared" si="84"/>
        <v>0</v>
      </c>
      <c r="K247" s="47">
        <f t="shared" si="85"/>
        <v>0</v>
      </c>
      <c r="L247" s="47">
        <f t="shared" si="86"/>
        <v>100</v>
      </c>
      <c r="M247" s="37">
        <v>0</v>
      </c>
      <c r="N247" s="45">
        <v>0</v>
      </c>
      <c r="O247" s="45">
        <v>4.2358833851641898E-3</v>
      </c>
      <c r="P247" s="38">
        <f t="shared" si="87"/>
        <v>0.30378488067403581</v>
      </c>
      <c r="Q247" s="47">
        <f t="shared" si="88"/>
        <v>0</v>
      </c>
      <c r="R247" s="47">
        <f t="shared" si="89"/>
        <v>0</v>
      </c>
      <c r="S247" s="47">
        <f t="shared" si="90"/>
        <v>1.3751941035864956</v>
      </c>
      <c r="T247" s="47">
        <f t="shared" si="91"/>
        <v>98.62480589641352</v>
      </c>
      <c r="V247" s="40">
        <f t="shared" si="92"/>
        <v>100</v>
      </c>
      <c r="W247" s="40">
        <f t="shared" si="93"/>
        <v>1.3751941035864956</v>
      </c>
      <c r="Y247" s="37">
        <v>0</v>
      </c>
      <c r="Z247" s="48">
        <f t="shared" si="94"/>
        <v>0</v>
      </c>
      <c r="AA247" s="37">
        <v>0</v>
      </c>
      <c r="AB247" s="48">
        <f t="shared" si="80"/>
        <v>0</v>
      </c>
      <c r="AC247" s="37">
        <v>0</v>
      </c>
      <c r="AD247" s="48">
        <f t="shared" si="81"/>
        <v>0</v>
      </c>
      <c r="AF247" s="37">
        <v>0</v>
      </c>
      <c r="AG247" s="48">
        <f t="shared" si="79"/>
        <v>0</v>
      </c>
    </row>
    <row r="248" spans="1:33" hidden="1" x14ac:dyDescent="0.2">
      <c r="A248" s="37" t="s">
        <v>800</v>
      </c>
      <c r="B248" s="37" t="s">
        <v>801</v>
      </c>
      <c r="C248" s="37" t="s">
        <v>25</v>
      </c>
      <c r="D248" s="45">
        <v>1.9010610361948601</v>
      </c>
      <c r="E248" s="37">
        <v>0</v>
      </c>
      <c r="F248" s="46">
        <v>0</v>
      </c>
      <c r="G248" s="46">
        <v>0</v>
      </c>
      <c r="H248" s="38">
        <f t="shared" si="82"/>
        <v>1.9010610361948601</v>
      </c>
      <c r="I248" s="47">
        <f t="shared" si="83"/>
        <v>0</v>
      </c>
      <c r="J248" s="47">
        <f t="shared" si="84"/>
        <v>0</v>
      </c>
      <c r="K248" s="47">
        <f t="shared" si="85"/>
        <v>0</v>
      </c>
      <c r="L248" s="47">
        <f t="shared" si="86"/>
        <v>100</v>
      </c>
      <c r="M248" s="37">
        <v>0</v>
      </c>
      <c r="N248" s="45">
        <v>3.7331664837256502E-5</v>
      </c>
      <c r="O248" s="45">
        <v>2.5094022930298499E-2</v>
      </c>
      <c r="P248" s="38">
        <f t="shared" si="87"/>
        <v>1.8759296815997244</v>
      </c>
      <c r="Q248" s="47">
        <f t="shared" si="88"/>
        <v>0</v>
      </c>
      <c r="R248" s="47">
        <f t="shared" si="89"/>
        <v>1.9637278407419836E-3</v>
      </c>
      <c r="S248" s="47">
        <f t="shared" si="90"/>
        <v>1.3200009075209063</v>
      </c>
      <c r="T248" s="47">
        <f t="shared" si="91"/>
        <v>98.678035364638347</v>
      </c>
      <c r="V248" s="40">
        <f t="shared" si="92"/>
        <v>100</v>
      </c>
      <c r="W248" s="40">
        <f t="shared" si="93"/>
        <v>1.3219646353616483</v>
      </c>
      <c r="Y248" s="37">
        <v>0</v>
      </c>
      <c r="Z248" s="48">
        <f t="shared" si="94"/>
        <v>0</v>
      </c>
      <c r="AA248" s="37">
        <v>0</v>
      </c>
      <c r="AB248" s="48">
        <f t="shared" si="80"/>
        <v>0</v>
      </c>
      <c r="AC248" s="37">
        <v>1.2439181282628799E-2</v>
      </c>
      <c r="AD248" s="48">
        <f t="shared" si="81"/>
        <v>0.65432834852724708</v>
      </c>
      <c r="AF248" s="37">
        <v>0</v>
      </c>
      <c r="AG248" s="48">
        <f t="shared" si="79"/>
        <v>0</v>
      </c>
    </row>
    <row r="249" spans="1:33" hidden="1" x14ac:dyDescent="0.2">
      <c r="A249" s="37" t="s">
        <v>802</v>
      </c>
      <c r="B249" s="37" t="s">
        <v>803</v>
      </c>
      <c r="C249" s="37" t="s">
        <v>25</v>
      </c>
      <c r="D249" s="45">
        <v>0.86553178350131699</v>
      </c>
      <c r="E249" s="37">
        <v>0</v>
      </c>
      <c r="F249" s="46">
        <v>0</v>
      </c>
      <c r="G249" s="46">
        <v>0</v>
      </c>
      <c r="H249" s="38">
        <f t="shared" si="82"/>
        <v>0.86553178350131699</v>
      </c>
      <c r="I249" s="47">
        <f t="shared" si="83"/>
        <v>0</v>
      </c>
      <c r="J249" s="47">
        <f t="shared" si="84"/>
        <v>0</v>
      </c>
      <c r="K249" s="47">
        <f t="shared" si="85"/>
        <v>0</v>
      </c>
      <c r="L249" s="47">
        <f t="shared" si="86"/>
        <v>100</v>
      </c>
      <c r="M249" s="37">
        <v>3.0264276076102301E-2</v>
      </c>
      <c r="N249" s="45">
        <v>1.24049950256187E-2</v>
      </c>
      <c r="O249" s="45">
        <v>1.8853585235206902E-2</v>
      </c>
      <c r="P249" s="38">
        <f t="shared" si="87"/>
        <v>0.8040089271643891</v>
      </c>
      <c r="Q249" s="47">
        <f t="shared" si="88"/>
        <v>3.4966105985934886</v>
      </c>
      <c r="R249" s="47">
        <f t="shared" si="89"/>
        <v>1.4332223567154336</v>
      </c>
      <c r="S249" s="47">
        <f t="shared" si="90"/>
        <v>2.1782660781027476</v>
      </c>
      <c r="T249" s="47">
        <f t="shared" si="91"/>
        <v>92.891900966588338</v>
      </c>
      <c r="V249" s="40">
        <f t="shared" si="92"/>
        <v>100</v>
      </c>
      <c r="W249" s="40">
        <f t="shared" si="93"/>
        <v>7.1080990334116692</v>
      </c>
      <c r="Y249" s="37">
        <v>0</v>
      </c>
      <c r="Z249" s="48">
        <f t="shared" si="94"/>
        <v>0</v>
      </c>
      <c r="AA249" s="37">
        <v>0</v>
      </c>
      <c r="AB249" s="48">
        <f t="shared" si="80"/>
        <v>0</v>
      </c>
      <c r="AC249" s="37">
        <v>7.6030610936111704E-3</v>
      </c>
      <c r="AD249" s="48">
        <f t="shared" si="81"/>
        <v>0.87842656255263918</v>
      </c>
      <c r="AF249" s="37">
        <v>0</v>
      </c>
      <c r="AG249" s="48">
        <f t="shared" si="79"/>
        <v>0</v>
      </c>
    </row>
    <row r="250" spans="1:33" hidden="1" x14ac:dyDescent="0.2">
      <c r="A250" s="37" t="s">
        <v>804</v>
      </c>
      <c r="B250" s="37" t="s">
        <v>805</v>
      </c>
      <c r="C250" s="37" t="s">
        <v>25</v>
      </c>
      <c r="D250" s="45">
        <v>0.999616750752925</v>
      </c>
      <c r="E250" s="37">
        <v>0</v>
      </c>
      <c r="F250" s="46">
        <v>0</v>
      </c>
      <c r="G250" s="46">
        <v>0</v>
      </c>
      <c r="H250" s="38">
        <f t="shared" si="82"/>
        <v>0.999616750752925</v>
      </c>
      <c r="I250" s="47">
        <f t="shared" si="83"/>
        <v>0</v>
      </c>
      <c r="J250" s="47">
        <f t="shared" si="84"/>
        <v>0</v>
      </c>
      <c r="K250" s="47">
        <f t="shared" si="85"/>
        <v>0</v>
      </c>
      <c r="L250" s="47">
        <f t="shared" si="86"/>
        <v>100</v>
      </c>
      <c r="M250" s="37">
        <v>0</v>
      </c>
      <c r="N250" s="45">
        <v>0</v>
      </c>
      <c r="O250" s="45">
        <v>0</v>
      </c>
      <c r="P250" s="38">
        <f t="shared" si="87"/>
        <v>0.999616750752925</v>
      </c>
      <c r="Q250" s="47">
        <f t="shared" si="88"/>
        <v>0</v>
      </c>
      <c r="R250" s="47">
        <f t="shared" si="89"/>
        <v>0</v>
      </c>
      <c r="S250" s="47">
        <f t="shared" si="90"/>
        <v>0</v>
      </c>
      <c r="T250" s="47">
        <f t="shared" si="91"/>
        <v>100</v>
      </c>
      <c r="V250" s="40">
        <f t="shared" si="92"/>
        <v>100</v>
      </c>
      <c r="W250" s="40">
        <f t="shared" si="93"/>
        <v>0</v>
      </c>
      <c r="Y250" s="37">
        <v>0</v>
      </c>
      <c r="Z250" s="48">
        <f t="shared" si="94"/>
        <v>0</v>
      </c>
      <c r="AA250" s="37">
        <v>0</v>
      </c>
      <c r="AB250" s="48">
        <f t="shared" si="80"/>
        <v>0</v>
      </c>
      <c r="AC250" s="37">
        <v>0</v>
      </c>
      <c r="AD250" s="48">
        <f t="shared" si="81"/>
        <v>0</v>
      </c>
      <c r="AF250" s="37">
        <v>0</v>
      </c>
      <c r="AG250" s="48">
        <f t="shared" si="79"/>
        <v>0</v>
      </c>
    </row>
    <row r="251" spans="1:33" hidden="1" x14ac:dyDescent="0.2">
      <c r="A251" s="37" t="s">
        <v>806</v>
      </c>
      <c r="B251" s="37" t="s">
        <v>807</v>
      </c>
      <c r="C251" s="37" t="s">
        <v>25</v>
      </c>
      <c r="D251" s="45">
        <v>4.5831578577382999</v>
      </c>
      <c r="E251" s="37">
        <v>0</v>
      </c>
      <c r="F251" s="46">
        <v>0</v>
      </c>
      <c r="G251" s="46">
        <v>0</v>
      </c>
      <c r="H251" s="38">
        <f t="shared" si="82"/>
        <v>4.5831578577382999</v>
      </c>
      <c r="I251" s="47">
        <f t="shared" si="83"/>
        <v>0</v>
      </c>
      <c r="J251" s="47">
        <f t="shared" si="84"/>
        <v>0</v>
      </c>
      <c r="K251" s="47">
        <f t="shared" si="85"/>
        <v>0</v>
      </c>
      <c r="L251" s="47">
        <f t="shared" si="86"/>
        <v>100</v>
      </c>
      <c r="M251" s="37">
        <v>0</v>
      </c>
      <c r="N251" s="45">
        <v>0</v>
      </c>
      <c r="O251" s="45">
        <v>0</v>
      </c>
      <c r="P251" s="38">
        <f t="shared" si="87"/>
        <v>4.5831578577382999</v>
      </c>
      <c r="Q251" s="47">
        <f t="shared" si="88"/>
        <v>0</v>
      </c>
      <c r="R251" s="47">
        <f t="shared" si="89"/>
        <v>0</v>
      </c>
      <c r="S251" s="47">
        <f t="shared" si="90"/>
        <v>0</v>
      </c>
      <c r="T251" s="47">
        <f t="shared" si="91"/>
        <v>100</v>
      </c>
      <c r="V251" s="40">
        <f t="shared" si="92"/>
        <v>100</v>
      </c>
      <c r="W251" s="40">
        <f t="shared" si="93"/>
        <v>0</v>
      </c>
      <c r="Y251" s="37">
        <v>0</v>
      </c>
      <c r="Z251" s="48">
        <f t="shared" si="94"/>
        <v>0</v>
      </c>
      <c r="AA251" s="37">
        <v>0</v>
      </c>
      <c r="AB251" s="48">
        <f t="shared" si="80"/>
        <v>0</v>
      </c>
      <c r="AC251" s="37">
        <v>0</v>
      </c>
      <c r="AD251" s="48">
        <f t="shared" si="81"/>
        <v>0</v>
      </c>
      <c r="AF251" s="37">
        <v>0</v>
      </c>
      <c r="AG251" s="48">
        <f t="shared" si="79"/>
        <v>0</v>
      </c>
    </row>
    <row r="252" spans="1:33" hidden="1" x14ac:dyDescent="0.2">
      <c r="A252" s="37" t="s">
        <v>808</v>
      </c>
      <c r="B252" s="37" t="s">
        <v>809</v>
      </c>
      <c r="C252" s="37" t="s">
        <v>25</v>
      </c>
      <c r="D252" s="45">
        <v>3.2629520787581798</v>
      </c>
      <c r="E252" s="37">
        <v>0.14328617879619099</v>
      </c>
      <c r="F252" s="46">
        <v>5.1123552069492803E-2</v>
      </c>
      <c r="G252" s="46">
        <v>0.89914901823846705</v>
      </c>
      <c r="H252" s="38">
        <f t="shared" si="82"/>
        <v>2.1693933296540289</v>
      </c>
      <c r="I252" s="47">
        <f t="shared" si="83"/>
        <v>4.3913050310785779</v>
      </c>
      <c r="J252" s="47">
        <f t="shared" si="84"/>
        <v>1.5667883203773405</v>
      </c>
      <c r="K252" s="47">
        <f t="shared" si="85"/>
        <v>27.556304736803455</v>
      </c>
      <c r="L252" s="47">
        <f t="shared" si="86"/>
        <v>66.485601911740616</v>
      </c>
      <c r="M252" s="37">
        <v>4.8016573889541898E-2</v>
      </c>
      <c r="N252" s="45">
        <v>4.6416024895786501E-2</v>
      </c>
      <c r="O252" s="45">
        <v>8.0827917570644003E-2</v>
      </c>
      <c r="P252" s="38">
        <f t="shared" si="87"/>
        <v>3.0876915624022074</v>
      </c>
      <c r="Q252" s="47">
        <f t="shared" si="88"/>
        <v>1.4715684671598406</v>
      </c>
      <c r="R252" s="47">
        <f t="shared" si="89"/>
        <v>1.4225162912429776</v>
      </c>
      <c r="S252" s="47">
        <f t="shared" si="90"/>
        <v>2.4771408105204427</v>
      </c>
      <c r="T252" s="47">
        <f t="shared" si="91"/>
        <v>94.628774431076735</v>
      </c>
      <c r="V252" s="40">
        <f t="shared" si="92"/>
        <v>99.999999999999986</v>
      </c>
      <c r="W252" s="40">
        <f t="shared" si="93"/>
        <v>5.3712255689232613</v>
      </c>
      <c r="Y252" s="37">
        <v>3.8912282767822001E-3</v>
      </c>
      <c r="Z252" s="48">
        <f t="shared" si="94"/>
        <v>0.11925483987687403</v>
      </c>
      <c r="AA252" s="37">
        <v>6.9000000000000006E-2</v>
      </c>
      <c r="AB252" s="48">
        <f t="shared" si="80"/>
        <v>2.114649505556335</v>
      </c>
      <c r="AC252" s="37">
        <v>3.8413262365077298E-2</v>
      </c>
      <c r="AD252" s="48">
        <f t="shared" si="81"/>
        <v>1.1772548734364707</v>
      </c>
      <c r="AF252" s="37">
        <v>0</v>
      </c>
      <c r="AG252" s="48">
        <f t="shared" si="79"/>
        <v>0</v>
      </c>
    </row>
    <row r="253" spans="1:33" hidden="1" x14ac:dyDescent="0.2">
      <c r="A253" s="37" t="s">
        <v>810</v>
      </c>
      <c r="B253" s="37" t="s">
        <v>811</v>
      </c>
      <c r="C253" s="37" t="s">
        <v>25</v>
      </c>
      <c r="D253" s="45">
        <v>3.67151534738161</v>
      </c>
      <c r="E253" s="37">
        <v>0</v>
      </c>
      <c r="F253" s="46">
        <v>0</v>
      </c>
      <c r="G253" s="46">
        <v>0</v>
      </c>
      <c r="H253" s="38">
        <f t="shared" si="82"/>
        <v>3.67151534738161</v>
      </c>
      <c r="I253" s="47">
        <f t="shared" si="83"/>
        <v>0</v>
      </c>
      <c r="J253" s="47">
        <f t="shared" si="84"/>
        <v>0</v>
      </c>
      <c r="K253" s="47">
        <f t="shared" si="85"/>
        <v>0</v>
      </c>
      <c r="L253" s="47">
        <f t="shared" si="86"/>
        <v>100</v>
      </c>
      <c r="M253" s="37">
        <v>0</v>
      </c>
      <c r="N253" s="45">
        <v>0</v>
      </c>
      <c r="O253" s="45">
        <v>0</v>
      </c>
      <c r="P253" s="38">
        <f t="shared" si="87"/>
        <v>3.67151534738161</v>
      </c>
      <c r="Q253" s="47">
        <f t="shared" si="88"/>
        <v>0</v>
      </c>
      <c r="R253" s="47">
        <f t="shared" si="89"/>
        <v>0</v>
      </c>
      <c r="S253" s="47">
        <f t="shared" si="90"/>
        <v>0</v>
      </c>
      <c r="T253" s="47">
        <f t="shared" si="91"/>
        <v>100</v>
      </c>
      <c r="V253" s="40">
        <f t="shared" si="92"/>
        <v>100</v>
      </c>
      <c r="W253" s="40">
        <f t="shared" si="93"/>
        <v>0</v>
      </c>
      <c r="Y253" s="37">
        <v>0</v>
      </c>
      <c r="Z253" s="48">
        <f t="shared" si="94"/>
        <v>0</v>
      </c>
      <c r="AA253" s="37">
        <v>0</v>
      </c>
      <c r="AB253" s="48">
        <f t="shared" si="80"/>
        <v>0</v>
      </c>
      <c r="AC253" s="37">
        <v>0</v>
      </c>
      <c r="AD253" s="48">
        <f t="shared" si="81"/>
        <v>0</v>
      </c>
      <c r="AF253" s="37">
        <v>0</v>
      </c>
      <c r="AG253" s="48">
        <f t="shared" si="79"/>
        <v>0</v>
      </c>
    </row>
    <row r="254" spans="1:33" hidden="1" x14ac:dyDescent="0.2">
      <c r="A254" s="37" t="s">
        <v>812</v>
      </c>
      <c r="B254" s="37" t="s">
        <v>813</v>
      </c>
      <c r="C254" s="37" t="s">
        <v>25</v>
      </c>
      <c r="D254" s="45">
        <v>3.8982227837051902</v>
      </c>
      <c r="E254" s="37">
        <v>0</v>
      </c>
      <c r="F254" s="46">
        <v>0</v>
      </c>
      <c r="G254" s="46">
        <v>0</v>
      </c>
      <c r="H254" s="38">
        <f t="shared" si="82"/>
        <v>3.8982227837051902</v>
      </c>
      <c r="I254" s="47">
        <f t="shared" si="83"/>
        <v>0</v>
      </c>
      <c r="J254" s="47">
        <f t="shared" si="84"/>
        <v>0</v>
      </c>
      <c r="K254" s="47">
        <f t="shared" si="85"/>
        <v>0</v>
      </c>
      <c r="L254" s="47">
        <f t="shared" si="86"/>
        <v>100</v>
      </c>
      <c r="M254" s="37">
        <v>0</v>
      </c>
      <c r="N254" s="45">
        <v>0</v>
      </c>
      <c r="O254" s="45">
        <v>0</v>
      </c>
      <c r="P254" s="38">
        <f t="shared" si="87"/>
        <v>3.8982227837051902</v>
      </c>
      <c r="Q254" s="47">
        <f t="shared" si="88"/>
        <v>0</v>
      </c>
      <c r="R254" s="47">
        <f t="shared" si="89"/>
        <v>0</v>
      </c>
      <c r="S254" s="47">
        <f t="shared" si="90"/>
        <v>0</v>
      </c>
      <c r="T254" s="47">
        <f t="shared" si="91"/>
        <v>100</v>
      </c>
      <c r="V254" s="40">
        <f t="shared" si="92"/>
        <v>100</v>
      </c>
      <c r="W254" s="40">
        <f t="shared" si="93"/>
        <v>0</v>
      </c>
      <c r="Y254" s="37">
        <v>0</v>
      </c>
      <c r="Z254" s="48">
        <f t="shared" si="94"/>
        <v>0</v>
      </c>
      <c r="AA254" s="37">
        <v>0</v>
      </c>
      <c r="AB254" s="48">
        <f t="shared" si="80"/>
        <v>0</v>
      </c>
      <c r="AC254" s="37">
        <v>0</v>
      </c>
      <c r="AD254" s="48">
        <f t="shared" si="81"/>
        <v>0</v>
      </c>
      <c r="AF254" s="37">
        <v>0</v>
      </c>
      <c r="AG254" s="48">
        <f t="shared" si="79"/>
        <v>0</v>
      </c>
    </row>
    <row r="255" spans="1:33" hidden="1" x14ac:dyDescent="0.2">
      <c r="A255" s="37" t="s">
        <v>814</v>
      </c>
      <c r="B255" s="37" t="s">
        <v>815</v>
      </c>
      <c r="C255" s="37" t="s">
        <v>25</v>
      </c>
      <c r="D255" s="45">
        <v>3.8647828314282</v>
      </c>
      <c r="E255" s="37">
        <v>0</v>
      </c>
      <c r="F255" s="46">
        <v>0</v>
      </c>
      <c r="G255" s="46">
        <v>0</v>
      </c>
      <c r="H255" s="38">
        <f t="shared" si="82"/>
        <v>3.8647828314282</v>
      </c>
      <c r="I255" s="47">
        <f t="shared" si="83"/>
        <v>0</v>
      </c>
      <c r="J255" s="47">
        <f t="shared" si="84"/>
        <v>0</v>
      </c>
      <c r="K255" s="47">
        <f t="shared" si="85"/>
        <v>0</v>
      </c>
      <c r="L255" s="47">
        <f t="shared" si="86"/>
        <v>100</v>
      </c>
      <c r="M255" s="37">
        <v>0</v>
      </c>
      <c r="N255" s="45">
        <v>0</v>
      </c>
      <c r="O255" s="45">
        <v>0</v>
      </c>
      <c r="P255" s="38">
        <f t="shared" si="87"/>
        <v>3.8647828314282</v>
      </c>
      <c r="Q255" s="47">
        <f t="shared" si="88"/>
        <v>0</v>
      </c>
      <c r="R255" s="47">
        <f t="shared" si="89"/>
        <v>0</v>
      </c>
      <c r="S255" s="47">
        <f t="shared" si="90"/>
        <v>0</v>
      </c>
      <c r="T255" s="47">
        <f t="shared" si="91"/>
        <v>100</v>
      </c>
      <c r="V255" s="40">
        <f t="shared" si="92"/>
        <v>100</v>
      </c>
      <c r="W255" s="40">
        <f t="shared" si="93"/>
        <v>0</v>
      </c>
      <c r="Y255" s="37">
        <v>0</v>
      </c>
      <c r="Z255" s="48">
        <f t="shared" si="94"/>
        <v>0</v>
      </c>
      <c r="AA255" s="37">
        <v>0</v>
      </c>
      <c r="AB255" s="48">
        <f t="shared" si="80"/>
        <v>0</v>
      </c>
      <c r="AC255" s="37">
        <v>0</v>
      </c>
      <c r="AD255" s="48">
        <f t="shared" si="81"/>
        <v>0</v>
      </c>
      <c r="AF255" s="37">
        <v>0</v>
      </c>
      <c r="AG255" s="48">
        <f t="shared" si="79"/>
        <v>0</v>
      </c>
    </row>
    <row r="256" spans="1:33" hidden="1" x14ac:dyDescent="0.2">
      <c r="A256" s="37" t="s">
        <v>816</v>
      </c>
      <c r="B256" s="37" t="s">
        <v>817</v>
      </c>
      <c r="C256" s="37" t="s">
        <v>26</v>
      </c>
      <c r="D256" s="45">
        <v>0.52505127634412996</v>
      </c>
      <c r="E256" s="37">
        <v>0</v>
      </c>
      <c r="F256" s="46">
        <v>0</v>
      </c>
      <c r="G256" s="46">
        <v>0</v>
      </c>
      <c r="H256" s="38">
        <f t="shared" si="82"/>
        <v>0.52505127634412996</v>
      </c>
      <c r="I256" s="47">
        <f t="shared" si="83"/>
        <v>0</v>
      </c>
      <c r="J256" s="47">
        <f t="shared" si="84"/>
        <v>0</v>
      </c>
      <c r="K256" s="47">
        <f t="shared" si="85"/>
        <v>0</v>
      </c>
      <c r="L256" s="47">
        <f t="shared" si="86"/>
        <v>100</v>
      </c>
      <c r="M256" s="37">
        <v>4.1694183214814901E-3</v>
      </c>
      <c r="N256" s="45">
        <v>4.8440374682642796E-3</v>
      </c>
      <c r="O256" s="45">
        <v>4.00465730527765E-2</v>
      </c>
      <c r="P256" s="38">
        <f t="shared" si="87"/>
        <v>0.47599124750160771</v>
      </c>
      <c r="Q256" s="47">
        <f t="shared" si="88"/>
        <v>0.79409735950222959</v>
      </c>
      <c r="R256" s="47">
        <f t="shared" si="89"/>
        <v>0.92258369544261298</v>
      </c>
      <c r="S256" s="47">
        <f t="shared" si="90"/>
        <v>7.6271737365569443</v>
      </c>
      <c r="T256" s="47">
        <f t="shared" si="91"/>
        <v>90.656145208498216</v>
      </c>
      <c r="V256" s="40">
        <f t="shared" si="92"/>
        <v>100</v>
      </c>
      <c r="W256" s="40">
        <f t="shared" si="93"/>
        <v>9.3438547915017871</v>
      </c>
      <c r="Y256" s="37">
        <v>0</v>
      </c>
      <c r="Z256" s="48">
        <f t="shared" si="94"/>
        <v>0</v>
      </c>
      <c r="AA256" s="37">
        <v>0</v>
      </c>
      <c r="AB256" s="48">
        <f t="shared" si="80"/>
        <v>0</v>
      </c>
      <c r="AC256" s="37">
        <v>2.2407881624385399E-2</v>
      </c>
      <c r="AD256" s="48">
        <f t="shared" si="81"/>
        <v>4.2677511005037134</v>
      </c>
      <c r="AF256" s="37">
        <v>0</v>
      </c>
      <c r="AG256" s="48">
        <f t="shared" si="79"/>
        <v>0</v>
      </c>
    </row>
    <row r="257" spans="1:33" hidden="1" x14ac:dyDescent="0.2">
      <c r="A257" s="37" t="s">
        <v>818</v>
      </c>
      <c r="B257" s="37" t="s">
        <v>819</v>
      </c>
      <c r="C257" s="37" t="s">
        <v>26</v>
      </c>
      <c r="D257" s="45">
        <v>3.7440476855727001</v>
      </c>
      <c r="E257" s="37">
        <v>0</v>
      </c>
      <c r="F257" s="46">
        <v>0</v>
      </c>
      <c r="G257" s="46">
        <v>0</v>
      </c>
      <c r="H257" s="38">
        <f t="shared" si="82"/>
        <v>3.7440476855727001</v>
      </c>
      <c r="I257" s="47">
        <f t="shared" si="83"/>
        <v>0</v>
      </c>
      <c r="J257" s="47">
        <f t="shared" si="84"/>
        <v>0</v>
      </c>
      <c r="K257" s="47">
        <f t="shared" si="85"/>
        <v>0</v>
      </c>
      <c r="L257" s="47">
        <f t="shared" si="86"/>
        <v>100</v>
      </c>
      <c r="M257" s="37">
        <v>0</v>
      </c>
      <c r="N257" s="45">
        <v>0</v>
      </c>
      <c r="O257" s="45">
        <v>0</v>
      </c>
      <c r="P257" s="38">
        <f t="shared" si="87"/>
        <v>3.7440476855727001</v>
      </c>
      <c r="Q257" s="47">
        <f t="shared" si="88"/>
        <v>0</v>
      </c>
      <c r="R257" s="47">
        <f t="shared" si="89"/>
        <v>0</v>
      </c>
      <c r="S257" s="47">
        <f t="shared" si="90"/>
        <v>0</v>
      </c>
      <c r="T257" s="47">
        <f t="shared" si="91"/>
        <v>100</v>
      </c>
      <c r="V257" s="40">
        <f t="shared" si="92"/>
        <v>100</v>
      </c>
      <c r="W257" s="40">
        <f t="shared" si="93"/>
        <v>0</v>
      </c>
      <c r="Y257" s="37">
        <v>0</v>
      </c>
      <c r="Z257" s="48">
        <f t="shared" si="94"/>
        <v>0</v>
      </c>
      <c r="AA257" s="37">
        <v>0</v>
      </c>
      <c r="AB257" s="48">
        <f t="shared" si="80"/>
        <v>0</v>
      </c>
      <c r="AC257" s="37">
        <v>0</v>
      </c>
      <c r="AD257" s="48">
        <f t="shared" si="81"/>
        <v>0</v>
      </c>
      <c r="AF257" s="37">
        <v>0</v>
      </c>
      <c r="AG257" s="48">
        <f t="shared" si="79"/>
        <v>0</v>
      </c>
    </row>
    <row r="258" spans="1:33" hidden="1" x14ac:dyDescent="0.2">
      <c r="A258" s="37" t="s">
        <v>820</v>
      </c>
      <c r="B258" s="37" t="s">
        <v>821</v>
      </c>
      <c r="C258" s="37" t="s">
        <v>25</v>
      </c>
      <c r="D258" s="45">
        <v>0.79212361454349001</v>
      </c>
      <c r="E258" s="37">
        <v>0</v>
      </c>
      <c r="F258" s="46">
        <v>0</v>
      </c>
      <c r="G258" s="46">
        <v>0</v>
      </c>
      <c r="H258" s="38">
        <f t="shared" si="82"/>
        <v>0.79212361454349001</v>
      </c>
      <c r="I258" s="47">
        <f t="shared" si="83"/>
        <v>0</v>
      </c>
      <c r="J258" s="47">
        <f t="shared" si="84"/>
        <v>0</v>
      </c>
      <c r="K258" s="47">
        <f t="shared" si="85"/>
        <v>0</v>
      </c>
      <c r="L258" s="47">
        <f t="shared" si="86"/>
        <v>100</v>
      </c>
      <c r="M258" s="37">
        <v>0.283570035269888</v>
      </c>
      <c r="N258" s="45">
        <v>9.0935173383194998E-2</v>
      </c>
      <c r="O258" s="45">
        <v>0.207450220123503</v>
      </c>
      <c r="P258" s="38">
        <f t="shared" si="87"/>
        <v>0.21016818576690399</v>
      </c>
      <c r="Q258" s="47">
        <f t="shared" si="88"/>
        <v>35.798709956818122</v>
      </c>
      <c r="R258" s="47">
        <f t="shared" si="89"/>
        <v>11.479922036613186</v>
      </c>
      <c r="S258" s="47">
        <f t="shared" si="90"/>
        <v>26.189122040384945</v>
      </c>
      <c r="T258" s="47">
        <f t="shared" si="91"/>
        <v>26.532245966183744</v>
      </c>
      <c r="V258" s="40">
        <f t="shared" si="92"/>
        <v>100</v>
      </c>
      <c r="W258" s="40">
        <f t="shared" si="93"/>
        <v>73.467754033816249</v>
      </c>
      <c r="Y258" s="37">
        <v>0</v>
      </c>
      <c r="Z258" s="48">
        <f t="shared" si="94"/>
        <v>0</v>
      </c>
      <c r="AA258" s="37">
        <v>0</v>
      </c>
      <c r="AB258" s="48">
        <f t="shared" si="80"/>
        <v>0</v>
      </c>
      <c r="AC258" s="37">
        <v>0.18678577536622901</v>
      </c>
      <c r="AD258" s="48">
        <f t="shared" si="81"/>
        <v>23.580382144506046</v>
      </c>
      <c r="AF258" s="37">
        <v>0</v>
      </c>
      <c r="AG258" s="48">
        <f t="shared" ref="AG258:AG284" si="95">AF258/D258*100</f>
        <v>0</v>
      </c>
    </row>
    <row r="259" spans="1:33" hidden="1" x14ac:dyDescent="0.2">
      <c r="A259" s="37" t="s">
        <v>822</v>
      </c>
      <c r="B259" s="37" t="s">
        <v>823</v>
      </c>
      <c r="C259" s="37" t="s">
        <v>25</v>
      </c>
      <c r="D259" s="45">
        <v>5.5250852142075999</v>
      </c>
      <c r="E259" s="37">
        <v>0</v>
      </c>
      <c r="F259" s="46">
        <v>0</v>
      </c>
      <c r="G259" s="46">
        <v>0</v>
      </c>
      <c r="H259" s="38">
        <f t="shared" si="82"/>
        <v>5.5250852142075999</v>
      </c>
      <c r="I259" s="47">
        <f t="shared" si="83"/>
        <v>0</v>
      </c>
      <c r="J259" s="47">
        <f t="shared" si="84"/>
        <v>0</v>
      </c>
      <c r="K259" s="47">
        <f t="shared" si="85"/>
        <v>0</v>
      </c>
      <c r="L259" s="47">
        <f t="shared" si="86"/>
        <v>100</v>
      </c>
      <c r="M259" s="37">
        <v>0</v>
      </c>
      <c r="N259" s="45">
        <v>0</v>
      </c>
      <c r="O259" s="45">
        <v>1.70564381680396E-2</v>
      </c>
      <c r="P259" s="38">
        <f t="shared" si="87"/>
        <v>5.5080287760395601</v>
      </c>
      <c r="Q259" s="47">
        <f t="shared" si="88"/>
        <v>0</v>
      </c>
      <c r="R259" s="47">
        <f t="shared" si="89"/>
        <v>0</v>
      </c>
      <c r="S259" s="47">
        <f t="shared" si="90"/>
        <v>0.30870905165732926</v>
      </c>
      <c r="T259" s="47">
        <f t="shared" si="91"/>
        <v>99.691290948342669</v>
      </c>
      <c r="V259" s="40">
        <f t="shared" si="92"/>
        <v>100</v>
      </c>
      <c r="W259" s="40">
        <f t="shared" si="93"/>
        <v>0.30870905165732926</v>
      </c>
      <c r="Y259" s="37">
        <v>0</v>
      </c>
      <c r="Z259" s="48">
        <f t="shared" si="94"/>
        <v>0</v>
      </c>
      <c r="AA259" s="37">
        <v>0</v>
      </c>
      <c r="AB259" s="48">
        <f t="shared" ref="AB259:AB284" si="96">AA259/D259*100</f>
        <v>0</v>
      </c>
      <c r="AC259" s="37">
        <v>0</v>
      </c>
      <c r="AD259" s="48">
        <f t="shared" ref="AD259:AD284" si="97">AC259/D259*100</f>
        <v>0</v>
      </c>
      <c r="AF259" s="37">
        <v>0</v>
      </c>
      <c r="AG259" s="48">
        <f t="shared" si="95"/>
        <v>0</v>
      </c>
    </row>
    <row r="260" spans="1:33" hidden="1" x14ac:dyDescent="0.2">
      <c r="A260" s="37" t="s">
        <v>824</v>
      </c>
      <c r="B260" s="37" t="s">
        <v>825</v>
      </c>
      <c r="C260" s="37" t="s">
        <v>25</v>
      </c>
      <c r="D260" s="45">
        <v>0.61524503803726605</v>
      </c>
      <c r="E260" s="37">
        <v>0</v>
      </c>
      <c r="F260" s="46">
        <v>0</v>
      </c>
      <c r="G260" s="46">
        <v>0</v>
      </c>
      <c r="H260" s="38">
        <f t="shared" si="82"/>
        <v>0.61524503803726605</v>
      </c>
      <c r="I260" s="47">
        <f t="shared" si="83"/>
        <v>0</v>
      </c>
      <c r="J260" s="47">
        <f t="shared" si="84"/>
        <v>0</v>
      </c>
      <c r="K260" s="47">
        <f t="shared" si="85"/>
        <v>0</v>
      </c>
      <c r="L260" s="47">
        <f t="shared" si="86"/>
        <v>100</v>
      </c>
      <c r="M260" s="37">
        <v>0</v>
      </c>
      <c r="N260" s="45">
        <v>0</v>
      </c>
      <c r="O260" s="45">
        <v>1.3204767615260699E-2</v>
      </c>
      <c r="P260" s="38">
        <f t="shared" si="87"/>
        <v>0.60204027042200536</v>
      </c>
      <c r="Q260" s="47">
        <f t="shared" si="88"/>
        <v>0</v>
      </c>
      <c r="R260" s="47">
        <f t="shared" si="89"/>
        <v>0</v>
      </c>
      <c r="S260" s="47">
        <f t="shared" si="90"/>
        <v>2.1462615379046537</v>
      </c>
      <c r="T260" s="47">
        <f t="shared" si="91"/>
        <v>97.85373846209535</v>
      </c>
      <c r="V260" s="40">
        <f t="shared" si="92"/>
        <v>100</v>
      </c>
      <c r="W260" s="40">
        <f t="shared" si="93"/>
        <v>2.1462615379046537</v>
      </c>
      <c r="Y260" s="37">
        <v>0</v>
      </c>
      <c r="Z260" s="48">
        <f t="shared" si="94"/>
        <v>0</v>
      </c>
      <c r="AA260" s="37">
        <v>0</v>
      </c>
      <c r="AB260" s="48">
        <f t="shared" si="96"/>
        <v>0</v>
      </c>
      <c r="AC260" s="37">
        <v>1.0803900683386001E-2</v>
      </c>
      <c r="AD260" s="48">
        <f t="shared" si="97"/>
        <v>1.756032152303453</v>
      </c>
      <c r="AF260" s="37">
        <v>0</v>
      </c>
      <c r="AG260" s="48">
        <f t="shared" si="95"/>
        <v>0</v>
      </c>
    </row>
    <row r="261" spans="1:33" hidden="1" x14ac:dyDescent="0.2">
      <c r="A261" s="37" t="s">
        <v>826</v>
      </c>
      <c r="B261" s="37" t="s">
        <v>827</v>
      </c>
      <c r="C261" s="37" t="s">
        <v>25</v>
      </c>
      <c r="D261" s="45">
        <v>5.99650050614951</v>
      </c>
      <c r="E261" s="37">
        <v>0</v>
      </c>
      <c r="F261" s="46">
        <v>0</v>
      </c>
      <c r="G261" s="46">
        <v>0</v>
      </c>
      <c r="H261" s="38">
        <f t="shared" si="82"/>
        <v>5.99650050614951</v>
      </c>
      <c r="I261" s="47">
        <f t="shared" si="83"/>
        <v>0</v>
      </c>
      <c r="J261" s="47">
        <f t="shared" si="84"/>
        <v>0</v>
      </c>
      <c r="K261" s="47">
        <f t="shared" si="85"/>
        <v>0</v>
      </c>
      <c r="L261" s="47">
        <f t="shared" si="86"/>
        <v>100</v>
      </c>
      <c r="M261" s="37">
        <v>8.2994389584488001E-2</v>
      </c>
      <c r="N261" s="45">
        <v>2.6334579678244301E-2</v>
      </c>
      <c r="O261" s="45">
        <v>0.189425945194339</v>
      </c>
      <c r="P261" s="38">
        <f t="shared" si="87"/>
        <v>5.6977455916924384</v>
      </c>
      <c r="Q261" s="47">
        <f t="shared" si="88"/>
        <v>1.3840470704434342</v>
      </c>
      <c r="R261" s="47">
        <f t="shared" si="89"/>
        <v>0.43916580430932606</v>
      </c>
      <c r="S261" s="47">
        <f t="shared" si="90"/>
        <v>3.1589415359855231</v>
      </c>
      <c r="T261" s="47">
        <f t="shared" si="91"/>
        <v>95.017845589261711</v>
      </c>
      <c r="V261" s="40">
        <f t="shared" si="92"/>
        <v>100</v>
      </c>
      <c r="W261" s="40">
        <f t="shared" si="93"/>
        <v>4.9821544107382838</v>
      </c>
      <c r="Y261" s="37">
        <v>0</v>
      </c>
      <c r="Z261" s="48">
        <f t="shared" si="94"/>
        <v>0</v>
      </c>
      <c r="AA261" s="37">
        <v>0</v>
      </c>
      <c r="AB261" s="48">
        <f t="shared" si="96"/>
        <v>0</v>
      </c>
      <c r="AC261" s="37">
        <v>9.5855236821106499E-2</v>
      </c>
      <c r="AD261" s="48">
        <f t="shared" si="97"/>
        <v>1.5985196152790344</v>
      </c>
      <c r="AF261" s="37">
        <v>0</v>
      </c>
      <c r="AG261" s="48">
        <f t="shared" si="95"/>
        <v>0</v>
      </c>
    </row>
    <row r="262" spans="1:33" hidden="1" x14ac:dyDescent="0.2">
      <c r="A262" s="37" t="s">
        <v>828</v>
      </c>
      <c r="B262" s="37" t="s">
        <v>829</v>
      </c>
      <c r="C262" s="37" t="s">
        <v>25</v>
      </c>
      <c r="D262" s="45">
        <v>0.40435777722764699</v>
      </c>
      <c r="E262" s="37">
        <v>0</v>
      </c>
      <c r="F262" s="46">
        <v>0</v>
      </c>
      <c r="G262" s="46">
        <v>0</v>
      </c>
      <c r="H262" s="38">
        <f t="shared" si="82"/>
        <v>0.40435777722764699</v>
      </c>
      <c r="I262" s="47">
        <f t="shared" si="83"/>
        <v>0</v>
      </c>
      <c r="J262" s="47">
        <f t="shared" si="84"/>
        <v>0</v>
      </c>
      <c r="K262" s="47">
        <f t="shared" si="85"/>
        <v>0</v>
      </c>
      <c r="L262" s="47">
        <f t="shared" si="86"/>
        <v>100</v>
      </c>
      <c r="M262" s="37">
        <v>0</v>
      </c>
      <c r="N262" s="45">
        <v>0</v>
      </c>
      <c r="O262" s="45">
        <v>6.1237676302902397E-3</v>
      </c>
      <c r="P262" s="38">
        <f t="shared" si="87"/>
        <v>0.39823400959735672</v>
      </c>
      <c r="Q262" s="47">
        <f t="shared" si="88"/>
        <v>0</v>
      </c>
      <c r="R262" s="47">
        <f t="shared" si="89"/>
        <v>0</v>
      </c>
      <c r="S262" s="47">
        <f t="shared" si="90"/>
        <v>1.5144428956643157</v>
      </c>
      <c r="T262" s="47">
        <f t="shared" si="91"/>
        <v>98.485557104335669</v>
      </c>
      <c r="V262" s="40">
        <f t="shared" si="92"/>
        <v>100</v>
      </c>
      <c r="W262" s="40">
        <f t="shared" si="93"/>
        <v>1.5144428956643157</v>
      </c>
      <c r="Y262" s="37">
        <v>0</v>
      </c>
      <c r="Z262" s="48">
        <f t="shared" si="94"/>
        <v>0</v>
      </c>
      <c r="AA262" s="37">
        <v>0</v>
      </c>
      <c r="AB262" s="48">
        <f t="shared" si="96"/>
        <v>0</v>
      </c>
      <c r="AC262" s="37">
        <v>3.17217723184439E-3</v>
      </c>
      <c r="AD262" s="48">
        <f t="shared" si="97"/>
        <v>0.78449764305102121</v>
      </c>
      <c r="AF262" s="37">
        <v>0</v>
      </c>
      <c r="AG262" s="48">
        <f t="shared" si="95"/>
        <v>0</v>
      </c>
    </row>
    <row r="263" spans="1:33" hidden="1" x14ac:dyDescent="0.2">
      <c r="A263" s="37" t="s">
        <v>830</v>
      </c>
      <c r="B263" s="37" t="s">
        <v>831</v>
      </c>
      <c r="C263" s="37" t="s">
        <v>25</v>
      </c>
      <c r="D263" s="45">
        <v>2.9256796310805302</v>
      </c>
      <c r="E263" s="37">
        <v>0</v>
      </c>
      <c r="F263" s="46">
        <v>0</v>
      </c>
      <c r="G263" s="46">
        <v>0</v>
      </c>
      <c r="H263" s="38">
        <f t="shared" si="82"/>
        <v>2.9256796310805302</v>
      </c>
      <c r="I263" s="47">
        <f t="shared" si="83"/>
        <v>0</v>
      </c>
      <c r="J263" s="47">
        <f t="shared" si="84"/>
        <v>0</v>
      </c>
      <c r="K263" s="47">
        <f t="shared" si="85"/>
        <v>0</v>
      </c>
      <c r="L263" s="47">
        <f t="shared" si="86"/>
        <v>100</v>
      </c>
      <c r="M263" s="37">
        <v>6.8276441330146195E-2</v>
      </c>
      <c r="N263" s="45">
        <v>2.3986388043593598E-2</v>
      </c>
      <c r="O263" s="45">
        <v>0.32024584414139601</v>
      </c>
      <c r="P263" s="38">
        <f t="shared" si="87"/>
        <v>2.5131709575653942</v>
      </c>
      <c r="Q263" s="47">
        <f t="shared" si="88"/>
        <v>2.3336950705340871</v>
      </c>
      <c r="R263" s="47">
        <f t="shared" si="89"/>
        <v>0.81985695866279107</v>
      </c>
      <c r="S263" s="47">
        <f t="shared" si="90"/>
        <v>10.946032529991017</v>
      </c>
      <c r="T263" s="47">
        <f t="shared" si="91"/>
        <v>85.900415440812097</v>
      </c>
      <c r="V263" s="40">
        <f t="shared" si="92"/>
        <v>100</v>
      </c>
      <c r="W263" s="40">
        <f t="shared" si="93"/>
        <v>14.099584559187896</v>
      </c>
      <c r="Y263" s="37">
        <v>0</v>
      </c>
      <c r="Z263" s="48">
        <f t="shared" si="94"/>
        <v>0</v>
      </c>
      <c r="AA263" s="37">
        <v>0</v>
      </c>
      <c r="AB263" s="48">
        <f t="shared" si="96"/>
        <v>0</v>
      </c>
      <c r="AC263" s="37">
        <v>0.14437590729748001</v>
      </c>
      <c r="AD263" s="48">
        <f t="shared" si="97"/>
        <v>4.9347818456854826</v>
      </c>
      <c r="AF263" s="37">
        <v>0</v>
      </c>
      <c r="AG263" s="48">
        <f t="shared" si="95"/>
        <v>0</v>
      </c>
    </row>
    <row r="264" spans="1:33" hidden="1" x14ac:dyDescent="0.2">
      <c r="A264" s="37" t="s">
        <v>832</v>
      </c>
      <c r="B264" s="37" t="s">
        <v>833</v>
      </c>
      <c r="C264" s="37" t="s">
        <v>25</v>
      </c>
      <c r="D264" s="45">
        <v>0.17118896336238801</v>
      </c>
      <c r="E264" s="37">
        <v>3.6346456825593398E-2</v>
      </c>
      <c r="F264" s="46">
        <v>0</v>
      </c>
      <c r="G264" s="46">
        <v>0.13484250569478301</v>
      </c>
      <c r="H264" s="38">
        <f t="shared" si="82"/>
        <v>8.4201159933350311E-10</v>
      </c>
      <c r="I264" s="47">
        <f t="shared" si="83"/>
        <v>21.231775759195404</v>
      </c>
      <c r="J264" s="47">
        <f t="shared" si="84"/>
        <v>0</v>
      </c>
      <c r="K264" s="47">
        <f t="shared" si="85"/>
        <v>78.768223748943683</v>
      </c>
      <c r="L264" s="47">
        <f t="shared" si="86"/>
        <v>4.9186091369164855E-7</v>
      </c>
      <c r="M264" s="37">
        <v>0</v>
      </c>
      <c r="N264" s="45">
        <v>0</v>
      </c>
      <c r="O264" s="45">
        <v>1.6603049431818499E-2</v>
      </c>
      <c r="P264" s="38">
        <f t="shared" si="87"/>
        <v>0.1545859139305695</v>
      </c>
      <c r="Q264" s="47">
        <f t="shared" si="88"/>
        <v>0</v>
      </c>
      <c r="R264" s="47">
        <f t="shared" si="89"/>
        <v>0</v>
      </c>
      <c r="S264" s="47">
        <f t="shared" si="90"/>
        <v>9.6986681300661246</v>
      </c>
      <c r="T264" s="47">
        <f t="shared" si="91"/>
        <v>90.301331869933875</v>
      </c>
      <c r="V264" s="40">
        <f t="shared" si="92"/>
        <v>100</v>
      </c>
      <c r="W264" s="40">
        <f t="shared" si="93"/>
        <v>9.6986681300661246</v>
      </c>
      <c r="Y264" s="37">
        <v>0</v>
      </c>
      <c r="Z264" s="48">
        <f t="shared" si="94"/>
        <v>0</v>
      </c>
      <c r="AA264" s="37">
        <v>0</v>
      </c>
      <c r="AB264" s="48">
        <f t="shared" si="96"/>
        <v>0</v>
      </c>
      <c r="AC264" s="37">
        <v>5.82825778101687E-3</v>
      </c>
      <c r="AD264" s="48">
        <f t="shared" si="97"/>
        <v>3.4045756610366853</v>
      </c>
      <c r="AF264" s="37">
        <v>0</v>
      </c>
      <c r="AG264" s="48">
        <f t="shared" si="95"/>
        <v>0</v>
      </c>
    </row>
    <row r="265" spans="1:33" hidden="1" x14ac:dyDescent="0.2">
      <c r="A265" s="37" t="s">
        <v>834</v>
      </c>
      <c r="B265" s="37" t="s">
        <v>835</v>
      </c>
      <c r="C265" s="37" t="s">
        <v>25</v>
      </c>
      <c r="D265" s="45">
        <v>0.13472279746010801</v>
      </c>
      <c r="E265" s="37">
        <v>0</v>
      </c>
      <c r="F265" s="46">
        <v>0</v>
      </c>
      <c r="G265" s="46">
        <v>0</v>
      </c>
      <c r="H265" s="38">
        <f t="shared" si="82"/>
        <v>0.13472279746010801</v>
      </c>
      <c r="I265" s="47">
        <f t="shared" si="83"/>
        <v>0</v>
      </c>
      <c r="J265" s="47">
        <f t="shared" si="84"/>
        <v>0</v>
      </c>
      <c r="K265" s="47">
        <f t="shared" si="85"/>
        <v>0</v>
      </c>
      <c r="L265" s="47">
        <f t="shared" si="86"/>
        <v>100</v>
      </c>
      <c r="M265" s="37">
        <v>0</v>
      </c>
      <c r="N265" s="45">
        <v>0</v>
      </c>
      <c r="O265" s="45">
        <v>0</v>
      </c>
      <c r="P265" s="38">
        <f t="shared" si="87"/>
        <v>0.13472279746010801</v>
      </c>
      <c r="Q265" s="47">
        <f t="shared" si="88"/>
        <v>0</v>
      </c>
      <c r="R265" s="47">
        <f t="shared" si="89"/>
        <v>0</v>
      </c>
      <c r="S265" s="47">
        <f t="shared" si="90"/>
        <v>0</v>
      </c>
      <c r="T265" s="47">
        <f t="shared" si="91"/>
        <v>100</v>
      </c>
      <c r="V265" s="40">
        <f t="shared" si="92"/>
        <v>100</v>
      </c>
      <c r="W265" s="40">
        <f t="shared" si="93"/>
        <v>0</v>
      </c>
      <c r="Y265" s="37">
        <v>0</v>
      </c>
      <c r="Z265" s="48">
        <f t="shared" si="94"/>
        <v>0</v>
      </c>
      <c r="AA265" s="37">
        <v>0</v>
      </c>
      <c r="AB265" s="48">
        <f t="shared" si="96"/>
        <v>0</v>
      </c>
      <c r="AC265" s="37">
        <v>0</v>
      </c>
      <c r="AD265" s="48">
        <f t="shared" si="97"/>
        <v>0</v>
      </c>
      <c r="AF265" s="37">
        <v>0</v>
      </c>
      <c r="AG265" s="48">
        <f t="shared" si="95"/>
        <v>0</v>
      </c>
    </row>
    <row r="266" spans="1:33" hidden="1" x14ac:dyDescent="0.2">
      <c r="A266" s="37" t="s">
        <v>836</v>
      </c>
      <c r="B266" s="37" t="s">
        <v>837</v>
      </c>
      <c r="C266" s="37" t="s">
        <v>25</v>
      </c>
      <c r="D266" s="45">
        <v>2.54263075415692</v>
      </c>
      <c r="E266" s="37">
        <v>0</v>
      </c>
      <c r="F266" s="46">
        <v>0</v>
      </c>
      <c r="G266" s="46">
        <v>0</v>
      </c>
      <c r="H266" s="38">
        <f t="shared" si="82"/>
        <v>2.54263075415692</v>
      </c>
      <c r="I266" s="47">
        <f t="shared" si="83"/>
        <v>0</v>
      </c>
      <c r="J266" s="47">
        <f t="shared" si="84"/>
        <v>0</v>
      </c>
      <c r="K266" s="47">
        <f t="shared" si="85"/>
        <v>0</v>
      </c>
      <c r="L266" s="47">
        <f t="shared" si="86"/>
        <v>100</v>
      </c>
      <c r="M266" s="37">
        <v>1.16045452330203E-2</v>
      </c>
      <c r="N266" s="45">
        <v>6.0023509274411404E-3</v>
      </c>
      <c r="O266" s="45">
        <v>2.00078362269559E-2</v>
      </c>
      <c r="P266" s="38">
        <f t="shared" si="87"/>
        <v>2.5050160217695026</v>
      </c>
      <c r="Q266" s="47">
        <f t="shared" si="88"/>
        <v>0.456399153280442</v>
      </c>
      <c r="R266" s="47">
        <f t="shared" si="89"/>
        <v>0.23606852538961706</v>
      </c>
      <c r="S266" s="47">
        <f t="shared" si="90"/>
        <v>0.7868950768508286</v>
      </c>
      <c r="T266" s="47">
        <f t="shared" si="91"/>
        <v>98.520637244479119</v>
      </c>
      <c r="V266" s="40">
        <f t="shared" si="92"/>
        <v>100</v>
      </c>
      <c r="W266" s="40">
        <f t="shared" si="93"/>
        <v>1.4793627555208877</v>
      </c>
      <c r="Y266" s="37">
        <v>0</v>
      </c>
      <c r="Z266" s="48">
        <f t="shared" si="94"/>
        <v>0</v>
      </c>
      <c r="AA266" s="37">
        <v>0</v>
      </c>
      <c r="AB266" s="48">
        <f t="shared" si="96"/>
        <v>0</v>
      </c>
      <c r="AC266" s="37">
        <v>8.8034478236280796E-3</v>
      </c>
      <c r="AD266" s="48">
        <f t="shared" si="97"/>
        <v>0.34623382924301599</v>
      </c>
      <c r="AF266" s="37">
        <v>0</v>
      </c>
      <c r="AG266" s="48">
        <f t="shared" si="95"/>
        <v>0</v>
      </c>
    </row>
    <row r="267" spans="1:33" hidden="1" x14ac:dyDescent="0.2">
      <c r="A267" s="37" t="s">
        <v>838</v>
      </c>
      <c r="B267" s="37" t="s">
        <v>839</v>
      </c>
      <c r="C267" s="37" t="s">
        <v>25</v>
      </c>
      <c r="D267" s="45">
        <v>4.7539127131448504</v>
      </c>
      <c r="E267" s="37">
        <v>0.122892506245943</v>
      </c>
      <c r="F267" s="46">
        <v>0.170511981113945</v>
      </c>
      <c r="G267" s="46">
        <v>2.0416285840352102</v>
      </c>
      <c r="H267" s="38">
        <f t="shared" si="82"/>
        <v>2.418879641749752</v>
      </c>
      <c r="I267" s="47">
        <f t="shared" si="83"/>
        <v>2.5850812512004677</v>
      </c>
      <c r="J267" s="47">
        <f t="shared" si="84"/>
        <v>3.5867713902796168</v>
      </c>
      <c r="K267" s="47">
        <f t="shared" si="85"/>
        <v>42.946278302291631</v>
      </c>
      <c r="L267" s="47">
        <f t="shared" si="86"/>
        <v>50.881869056228282</v>
      </c>
      <c r="M267" s="37">
        <v>8.3512191270128794E-3</v>
      </c>
      <c r="N267" s="45">
        <v>1.56679291077307E-3</v>
      </c>
      <c r="O267" s="45">
        <v>4.7630398233830001E-2</v>
      </c>
      <c r="P267" s="38">
        <f t="shared" si="87"/>
        <v>4.696364302873234</v>
      </c>
      <c r="Q267" s="47">
        <f t="shared" si="88"/>
        <v>0.1756704346699775</v>
      </c>
      <c r="R267" s="47">
        <f t="shared" si="89"/>
        <v>3.2957965476328475E-2</v>
      </c>
      <c r="S267" s="47">
        <f t="shared" si="90"/>
        <v>1.0019199154020881</v>
      </c>
      <c r="T267" s="47">
        <f t="shared" si="91"/>
        <v>98.789451684451606</v>
      </c>
      <c r="V267" s="40">
        <f t="shared" si="92"/>
        <v>100</v>
      </c>
      <c r="W267" s="40">
        <f t="shared" si="93"/>
        <v>1.210548315548394</v>
      </c>
      <c r="Y267" s="37">
        <v>5.1079106140618502E-2</v>
      </c>
      <c r="Z267" s="48">
        <f t="shared" si="94"/>
        <v>1.0744645352738966</v>
      </c>
      <c r="AA267" s="37">
        <v>0</v>
      </c>
      <c r="AB267" s="48">
        <f t="shared" si="96"/>
        <v>0</v>
      </c>
      <c r="AC267" s="37">
        <v>1.5854284049375499E-3</v>
      </c>
      <c r="AD267" s="48">
        <f t="shared" si="97"/>
        <v>3.334996876475553E-2</v>
      </c>
      <c r="AF267" s="37">
        <v>0</v>
      </c>
      <c r="AG267" s="48">
        <f t="shared" si="95"/>
        <v>0</v>
      </c>
    </row>
    <row r="268" spans="1:33" hidden="1" x14ac:dyDescent="0.2">
      <c r="A268" s="37" t="s">
        <v>840</v>
      </c>
      <c r="B268" s="37" t="s">
        <v>841</v>
      </c>
      <c r="C268" s="37" t="s">
        <v>25</v>
      </c>
      <c r="D268" s="45">
        <v>3.3636938974038699</v>
      </c>
      <c r="E268" s="37">
        <v>0</v>
      </c>
      <c r="F268" s="46">
        <v>0</v>
      </c>
      <c r="G268" s="46">
        <v>0</v>
      </c>
      <c r="H268" s="38">
        <f t="shared" si="82"/>
        <v>3.3636938974038699</v>
      </c>
      <c r="I268" s="47">
        <f t="shared" si="83"/>
        <v>0</v>
      </c>
      <c r="J268" s="47">
        <f t="shared" si="84"/>
        <v>0</v>
      </c>
      <c r="K268" s="47">
        <f t="shared" si="85"/>
        <v>0</v>
      </c>
      <c r="L268" s="47">
        <f t="shared" si="86"/>
        <v>100</v>
      </c>
      <c r="M268" s="37">
        <v>0</v>
      </c>
      <c r="N268" s="45">
        <v>0</v>
      </c>
      <c r="O268" s="45">
        <v>8.3617398153559702E-2</v>
      </c>
      <c r="P268" s="38">
        <f t="shared" si="87"/>
        <v>3.2800764992503102</v>
      </c>
      <c r="Q268" s="47">
        <f t="shared" si="88"/>
        <v>0</v>
      </c>
      <c r="R268" s="47">
        <f t="shared" si="89"/>
        <v>0</v>
      </c>
      <c r="S268" s="47">
        <f t="shared" si="90"/>
        <v>2.4858801277398155</v>
      </c>
      <c r="T268" s="47">
        <f t="shared" si="91"/>
        <v>97.514119872260181</v>
      </c>
      <c r="V268" s="40">
        <f t="shared" si="92"/>
        <v>100</v>
      </c>
      <c r="W268" s="40">
        <f t="shared" si="93"/>
        <v>2.4858801277398155</v>
      </c>
      <c r="Y268" s="37">
        <v>0</v>
      </c>
      <c r="Z268" s="48">
        <f t="shared" si="94"/>
        <v>0</v>
      </c>
      <c r="AA268" s="37">
        <v>0</v>
      </c>
      <c r="AB268" s="48">
        <f t="shared" si="96"/>
        <v>0</v>
      </c>
      <c r="AC268" s="37">
        <v>1.35628780591359E-2</v>
      </c>
      <c r="AD268" s="48">
        <f t="shared" si="97"/>
        <v>0.40321380223104886</v>
      </c>
      <c r="AF268" s="37">
        <v>0</v>
      </c>
      <c r="AG268" s="48">
        <f t="shared" si="95"/>
        <v>0</v>
      </c>
    </row>
    <row r="269" spans="1:33" hidden="1" x14ac:dyDescent="0.2">
      <c r="A269" s="37" t="s">
        <v>842</v>
      </c>
      <c r="B269" s="37" t="s">
        <v>843</v>
      </c>
      <c r="C269" s="37" t="s">
        <v>25</v>
      </c>
      <c r="D269" s="45">
        <v>1.3517161915457401</v>
      </c>
      <c r="E269" s="37">
        <v>3.3796176918009901E-2</v>
      </c>
      <c r="F269" s="46">
        <v>6.3843453106394001E-3</v>
      </c>
      <c r="G269" s="46">
        <v>6.7998957183343006E-2</v>
      </c>
      <c r="H269" s="38">
        <f t="shared" si="82"/>
        <v>1.2435367121337477</v>
      </c>
      <c r="I269" s="47">
        <f t="shared" si="83"/>
        <v>2.5002420722180343</v>
      </c>
      <c r="J269" s="47">
        <f t="shared" si="84"/>
        <v>0.47231403682001127</v>
      </c>
      <c r="K269" s="47">
        <f t="shared" si="85"/>
        <v>5.0305646709449823</v>
      </c>
      <c r="L269" s="47">
        <f t="shared" si="86"/>
        <v>91.996879220016964</v>
      </c>
      <c r="M269" s="37">
        <v>0</v>
      </c>
      <c r="N269" s="45">
        <v>0</v>
      </c>
      <c r="O269" s="45">
        <v>1.44117626907245E-4</v>
      </c>
      <c r="P269" s="38">
        <f t="shared" si="87"/>
        <v>1.3515720739188328</v>
      </c>
      <c r="Q269" s="47">
        <f t="shared" si="88"/>
        <v>0</v>
      </c>
      <c r="R269" s="47">
        <f t="shared" si="89"/>
        <v>0</v>
      </c>
      <c r="S269" s="47">
        <f t="shared" si="90"/>
        <v>1.0661825892788995E-2</v>
      </c>
      <c r="T269" s="47">
        <f t="shared" si="91"/>
        <v>99.989338174107218</v>
      </c>
      <c r="V269" s="40">
        <f t="shared" si="92"/>
        <v>100</v>
      </c>
      <c r="W269" s="40">
        <f t="shared" si="93"/>
        <v>1.0661825892788995E-2</v>
      </c>
      <c r="Y269" s="37">
        <v>3.7384399434085898E-5</v>
      </c>
      <c r="Z269" s="48">
        <f t="shared" si="94"/>
        <v>2.7656988699184984E-3</v>
      </c>
      <c r="AA269" s="37">
        <v>0</v>
      </c>
      <c r="AB269" s="48">
        <f t="shared" si="96"/>
        <v>0</v>
      </c>
      <c r="AC269" s="37">
        <v>1.1614392060291699E-4</v>
      </c>
      <c r="AD269" s="48">
        <f t="shared" si="97"/>
        <v>8.5923303522836315E-3</v>
      </c>
      <c r="AF269" s="37">
        <v>0</v>
      </c>
      <c r="AG269" s="48">
        <f t="shared" si="95"/>
        <v>0</v>
      </c>
    </row>
    <row r="270" spans="1:33" hidden="1" x14ac:dyDescent="0.2">
      <c r="A270" s="37" t="s">
        <v>844</v>
      </c>
      <c r="B270" s="37" t="s">
        <v>845</v>
      </c>
      <c r="C270" s="37" t="s">
        <v>25</v>
      </c>
      <c r="D270" s="45">
        <v>0.78974253695560603</v>
      </c>
      <c r="E270" s="37">
        <v>0</v>
      </c>
      <c r="F270" s="46">
        <v>0</v>
      </c>
      <c r="G270" s="46">
        <v>0</v>
      </c>
      <c r="H270" s="38">
        <f t="shared" ref="H270:H282" si="98">D270-E270-F270-G270</f>
        <v>0.78974253695560603</v>
      </c>
      <c r="I270" s="47">
        <f t="shared" ref="I270:I282" si="99">E270/D270*100</f>
        <v>0</v>
      </c>
      <c r="J270" s="47">
        <f t="shared" ref="J270:J282" si="100">F270/D270*100</f>
        <v>0</v>
      </c>
      <c r="K270" s="47">
        <f t="shared" ref="K270:K282" si="101">G270/D270*100</f>
        <v>0</v>
      </c>
      <c r="L270" s="47">
        <f t="shared" ref="L270:L282" si="102">H270/D270*100</f>
        <v>100</v>
      </c>
      <c r="M270" s="37">
        <v>0</v>
      </c>
      <c r="N270" s="45">
        <v>1.00038851486053E-2</v>
      </c>
      <c r="O270" s="45">
        <v>9.1910739430277298E-3</v>
      </c>
      <c r="P270" s="38">
        <f t="shared" ref="P270:P282" si="103">D270-SUM(M270,N270,O270)</f>
        <v>0.77054757786397299</v>
      </c>
      <c r="Q270" s="47">
        <f t="shared" ref="Q270:Q282" si="104">M270/D270*100</f>
        <v>0</v>
      </c>
      <c r="R270" s="47">
        <f t="shared" ref="R270:R282" si="105">N270/D270*100</f>
        <v>1.2667274055123678</v>
      </c>
      <c r="S270" s="47">
        <f t="shared" ref="S270:S282" si="106">O270/D270*100</f>
        <v>1.1638063689032858</v>
      </c>
      <c r="T270" s="47">
        <f t="shared" ref="T270:T282" si="107">P270/D270*100</f>
        <v>97.56946622558435</v>
      </c>
      <c r="V270" s="40">
        <f t="shared" ref="V270:V282" si="108">SUM(I270:L270)</f>
        <v>100</v>
      </c>
      <c r="W270" s="40">
        <f t="shared" ref="W270:W282" si="109">SUM(Q270:R270,S270)</f>
        <v>2.4305337744156539</v>
      </c>
      <c r="Y270" s="37">
        <v>0</v>
      </c>
      <c r="Z270" s="48">
        <f t="shared" ref="Z270:Z282" si="110">Y270/D270*100</f>
        <v>0</v>
      </c>
      <c r="AA270" s="37">
        <v>0</v>
      </c>
      <c r="AB270" s="48">
        <f t="shared" si="96"/>
        <v>0</v>
      </c>
      <c r="AC270" s="37">
        <v>2.8010874334722701E-3</v>
      </c>
      <c r="AD270" s="48">
        <f t="shared" si="97"/>
        <v>0.35468362186368191</v>
      </c>
      <c r="AF270" s="37">
        <v>0</v>
      </c>
      <c r="AG270" s="48">
        <f t="shared" si="95"/>
        <v>0</v>
      </c>
    </row>
    <row r="271" spans="1:33" hidden="1" x14ac:dyDescent="0.2">
      <c r="A271" s="37" t="s">
        <v>846</v>
      </c>
      <c r="B271" s="37" t="s">
        <v>847</v>
      </c>
      <c r="C271" s="37" t="s">
        <v>25</v>
      </c>
      <c r="D271" s="45">
        <v>7.3909258480619098</v>
      </c>
      <c r="E271" s="37">
        <v>0</v>
      </c>
      <c r="F271" s="46">
        <v>0</v>
      </c>
      <c r="G271" s="46">
        <v>0</v>
      </c>
      <c r="H271" s="38">
        <f t="shared" si="98"/>
        <v>7.3909258480619098</v>
      </c>
      <c r="I271" s="47">
        <f t="shared" si="99"/>
        <v>0</v>
      </c>
      <c r="J271" s="47">
        <f t="shared" si="100"/>
        <v>0</v>
      </c>
      <c r="K271" s="47">
        <f t="shared" si="101"/>
        <v>0</v>
      </c>
      <c r="L271" s="47">
        <f t="shared" si="102"/>
        <v>100</v>
      </c>
      <c r="M271" s="37">
        <v>1.3013311683296299E-2</v>
      </c>
      <c r="N271" s="45">
        <v>2.0826497206231499E-3</v>
      </c>
      <c r="O271" s="45">
        <v>1.7144435340684099E-3</v>
      </c>
      <c r="P271" s="38">
        <f t="shared" si="103"/>
        <v>7.3741154431239222</v>
      </c>
      <c r="Q271" s="47">
        <f t="shared" si="104"/>
        <v>0.17607146859291956</v>
      </c>
      <c r="R271" s="47">
        <f t="shared" si="105"/>
        <v>2.8178468617287969E-2</v>
      </c>
      <c r="S271" s="47">
        <f t="shared" si="106"/>
        <v>2.3196600389624809E-2</v>
      </c>
      <c r="T271" s="47">
        <f t="shared" si="107"/>
        <v>99.772553462400168</v>
      </c>
      <c r="V271" s="40">
        <f t="shared" si="108"/>
        <v>100</v>
      </c>
      <c r="W271" s="40">
        <f t="shared" si="109"/>
        <v>0.22744653759983233</v>
      </c>
      <c r="Y271" s="37">
        <v>0</v>
      </c>
      <c r="Z271" s="48">
        <f t="shared" si="110"/>
        <v>0</v>
      </c>
      <c r="AA271" s="37">
        <v>0</v>
      </c>
      <c r="AB271" s="48">
        <f t="shared" si="96"/>
        <v>0</v>
      </c>
      <c r="AC271" s="37">
        <v>1.4015519259002701E-3</v>
      </c>
      <c r="AD271" s="48">
        <f t="shared" si="97"/>
        <v>1.8963144194820911E-2</v>
      </c>
      <c r="AF271" s="37">
        <v>0</v>
      </c>
      <c r="AG271" s="48">
        <f t="shared" si="95"/>
        <v>0</v>
      </c>
    </row>
    <row r="272" spans="1:33" hidden="1" x14ac:dyDescent="0.2">
      <c r="A272" s="37" t="s">
        <v>848</v>
      </c>
      <c r="B272" s="37" t="s">
        <v>849</v>
      </c>
      <c r="C272" s="37" t="s">
        <v>25</v>
      </c>
      <c r="D272" s="45">
        <v>0.171505812823772</v>
      </c>
      <c r="E272" s="37">
        <v>0</v>
      </c>
      <c r="F272" s="46">
        <v>0</v>
      </c>
      <c r="G272" s="46">
        <v>0</v>
      </c>
      <c r="H272" s="38">
        <f t="shared" si="98"/>
        <v>0.171505812823772</v>
      </c>
      <c r="I272" s="47">
        <f t="shared" si="99"/>
        <v>0</v>
      </c>
      <c r="J272" s="47">
        <f t="shared" si="100"/>
        <v>0</v>
      </c>
      <c r="K272" s="47">
        <f t="shared" si="101"/>
        <v>0</v>
      </c>
      <c r="L272" s="47">
        <f t="shared" si="102"/>
        <v>100</v>
      </c>
      <c r="M272" s="37">
        <v>0</v>
      </c>
      <c r="N272" s="45">
        <v>0</v>
      </c>
      <c r="O272" s="45">
        <v>8.7886679986724607E-3</v>
      </c>
      <c r="P272" s="38">
        <f t="shared" si="103"/>
        <v>0.16271714482509955</v>
      </c>
      <c r="Q272" s="47">
        <f t="shared" si="104"/>
        <v>0</v>
      </c>
      <c r="R272" s="47">
        <f t="shared" si="105"/>
        <v>0</v>
      </c>
      <c r="S272" s="47">
        <f t="shared" si="106"/>
        <v>5.1244140673547394</v>
      </c>
      <c r="T272" s="47">
        <f t="shared" si="107"/>
        <v>94.875585932645265</v>
      </c>
      <c r="V272" s="40">
        <f t="shared" si="108"/>
        <v>100</v>
      </c>
      <c r="W272" s="40">
        <f t="shared" si="109"/>
        <v>5.1244140673547394</v>
      </c>
      <c r="Y272" s="37">
        <v>0</v>
      </c>
      <c r="Z272" s="48">
        <f t="shared" si="110"/>
        <v>0</v>
      </c>
      <c r="AA272" s="37">
        <v>0</v>
      </c>
      <c r="AB272" s="48">
        <f t="shared" si="96"/>
        <v>0</v>
      </c>
      <c r="AC272" s="37">
        <v>0</v>
      </c>
      <c r="AD272" s="48">
        <f t="shared" si="97"/>
        <v>0</v>
      </c>
      <c r="AF272" s="37">
        <v>0</v>
      </c>
      <c r="AG272" s="48">
        <f t="shared" si="95"/>
        <v>0</v>
      </c>
    </row>
    <row r="273" spans="1:33" hidden="1" x14ac:dyDescent="0.2">
      <c r="A273" s="37" t="s">
        <v>850</v>
      </c>
      <c r="B273" s="37" t="s">
        <v>851</v>
      </c>
      <c r="C273" s="37" t="s">
        <v>28</v>
      </c>
      <c r="D273" s="45">
        <v>3.0028258260209699</v>
      </c>
      <c r="E273" s="37">
        <v>0</v>
      </c>
      <c r="F273" s="46">
        <v>0</v>
      </c>
      <c r="G273" s="46">
        <v>0</v>
      </c>
      <c r="H273" s="38">
        <f t="shared" si="98"/>
        <v>3.0028258260209699</v>
      </c>
      <c r="I273" s="47">
        <f t="shared" si="99"/>
        <v>0</v>
      </c>
      <c r="J273" s="47">
        <f t="shared" si="100"/>
        <v>0</v>
      </c>
      <c r="K273" s="47">
        <f t="shared" si="101"/>
        <v>0</v>
      </c>
      <c r="L273" s="47">
        <f t="shared" si="102"/>
        <v>100</v>
      </c>
      <c r="M273" s="37">
        <v>5.1375267240026702E-2</v>
      </c>
      <c r="N273" s="45">
        <v>2.5772946979221799E-2</v>
      </c>
      <c r="O273" s="45">
        <v>2.7052484315411299E-2</v>
      </c>
      <c r="P273" s="38">
        <f t="shared" si="103"/>
        <v>2.89862512748631</v>
      </c>
      <c r="Q273" s="47">
        <f t="shared" si="104"/>
        <v>1.7108973419248836</v>
      </c>
      <c r="R273" s="47">
        <f t="shared" si="105"/>
        <v>0.85828977344894508</v>
      </c>
      <c r="S273" s="47">
        <f t="shared" si="106"/>
        <v>0.90090088079662001</v>
      </c>
      <c r="T273" s="47">
        <f t="shared" si="107"/>
        <v>96.529912003829537</v>
      </c>
      <c r="V273" s="40">
        <f t="shared" si="108"/>
        <v>100</v>
      </c>
      <c r="W273" s="40">
        <f t="shared" si="109"/>
        <v>3.4700879961704487</v>
      </c>
      <c r="Y273" s="37">
        <v>0</v>
      </c>
      <c r="Z273" s="48">
        <f t="shared" si="110"/>
        <v>0</v>
      </c>
      <c r="AA273" s="37">
        <v>0</v>
      </c>
      <c r="AB273" s="48">
        <f t="shared" si="96"/>
        <v>0</v>
      </c>
      <c r="AC273" s="37">
        <v>1.58482399933551E-2</v>
      </c>
      <c r="AD273" s="48">
        <f t="shared" si="97"/>
        <v>0.52777753061873478</v>
      </c>
      <c r="AF273" s="37">
        <v>0</v>
      </c>
      <c r="AG273" s="48">
        <f t="shared" si="95"/>
        <v>0</v>
      </c>
    </row>
    <row r="274" spans="1:33" hidden="1" x14ac:dyDescent="0.2">
      <c r="A274" s="37" t="s">
        <v>852</v>
      </c>
      <c r="B274" s="37" t="s">
        <v>853</v>
      </c>
      <c r="C274" s="37" t="s">
        <v>25</v>
      </c>
      <c r="D274" s="45">
        <v>2.8751406635549799</v>
      </c>
      <c r="E274" s="37">
        <v>0</v>
      </c>
      <c r="F274" s="46">
        <v>0</v>
      </c>
      <c r="G274" s="46">
        <v>0</v>
      </c>
      <c r="H274" s="38">
        <f t="shared" si="98"/>
        <v>2.8751406635549799</v>
      </c>
      <c r="I274" s="47">
        <f t="shared" si="99"/>
        <v>0</v>
      </c>
      <c r="J274" s="47">
        <f t="shared" si="100"/>
        <v>0</v>
      </c>
      <c r="K274" s="47">
        <f t="shared" si="101"/>
        <v>0</v>
      </c>
      <c r="L274" s="47">
        <f t="shared" si="102"/>
        <v>100</v>
      </c>
      <c r="M274" s="37">
        <v>0</v>
      </c>
      <c r="N274" s="45">
        <v>9.2358449989824202E-4</v>
      </c>
      <c r="O274" s="45">
        <v>2.35738052693008E-2</v>
      </c>
      <c r="P274" s="38">
        <f t="shared" si="103"/>
        <v>2.850643273785781</v>
      </c>
      <c r="Q274" s="47">
        <f t="shared" si="104"/>
        <v>0</v>
      </c>
      <c r="R274" s="47">
        <f t="shared" si="105"/>
        <v>3.2123106587636376E-2</v>
      </c>
      <c r="S274" s="47">
        <f t="shared" si="106"/>
        <v>0.81991832845328927</v>
      </c>
      <c r="T274" s="47">
        <f t="shared" si="107"/>
        <v>99.147958564959083</v>
      </c>
      <c r="V274" s="40">
        <f t="shared" si="108"/>
        <v>100</v>
      </c>
      <c r="W274" s="40">
        <f t="shared" si="109"/>
        <v>0.85204143504092567</v>
      </c>
      <c r="Y274" s="37">
        <v>0</v>
      </c>
      <c r="Z274" s="48">
        <f t="shared" si="110"/>
        <v>0</v>
      </c>
      <c r="AA274" s="37">
        <v>0</v>
      </c>
      <c r="AB274" s="48">
        <f t="shared" si="96"/>
        <v>0</v>
      </c>
      <c r="AC274" s="37">
        <v>1.14036329998423E-2</v>
      </c>
      <c r="AD274" s="48">
        <f t="shared" si="97"/>
        <v>0.39662869870659578</v>
      </c>
      <c r="AF274" s="37">
        <v>0</v>
      </c>
      <c r="AG274" s="48">
        <f t="shared" si="95"/>
        <v>0</v>
      </c>
    </row>
    <row r="275" spans="1:33" hidden="1" x14ac:dyDescent="0.2">
      <c r="A275" s="37" t="s">
        <v>854</v>
      </c>
      <c r="B275" s="37" t="s">
        <v>853</v>
      </c>
      <c r="C275" s="37" t="s">
        <v>25</v>
      </c>
      <c r="D275" s="45">
        <v>2.9980360256627598</v>
      </c>
      <c r="E275" s="37">
        <v>0</v>
      </c>
      <c r="F275" s="46">
        <v>0</v>
      </c>
      <c r="G275" s="46">
        <v>0.36316028979346099</v>
      </c>
      <c r="H275" s="38">
        <f t="shared" si="98"/>
        <v>2.6348757358692989</v>
      </c>
      <c r="I275" s="47">
        <f t="shared" si="99"/>
        <v>0</v>
      </c>
      <c r="J275" s="47">
        <f t="shared" si="100"/>
        <v>0</v>
      </c>
      <c r="K275" s="47">
        <f t="shared" si="101"/>
        <v>12.113273045582536</v>
      </c>
      <c r="L275" s="47">
        <f t="shared" si="102"/>
        <v>87.886726954417469</v>
      </c>
      <c r="M275" s="37">
        <v>1.72066603777697E-2</v>
      </c>
      <c r="N275" s="45">
        <v>3.5613785220851402E-2</v>
      </c>
      <c r="O275" s="45">
        <v>0.134852206020907</v>
      </c>
      <c r="P275" s="38">
        <f t="shared" si="103"/>
        <v>2.8103633740432317</v>
      </c>
      <c r="Q275" s="47">
        <f t="shared" si="104"/>
        <v>0.57393107455958325</v>
      </c>
      <c r="R275" s="47">
        <f t="shared" si="105"/>
        <v>1.1879038449172221</v>
      </c>
      <c r="S275" s="47">
        <f t="shared" si="106"/>
        <v>4.4980181981334244</v>
      </c>
      <c r="T275" s="47">
        <f t="shared" si="107"/>
        <v>93.740146882389766</v>
      </c>
      <c r="V275" s="40">
        <f t="shared" si="108"/>
        <v>100</v>
      </c>
      <c r="W275" s="40">
        <f t="shared" si="109"/>
        <v>6.2598531176102297</v>
      </c>
      <c r="Y275" s="37">
        <v>0</v>
      </c>
      <c r="Z275" s="48">
        <f t="shared" si="110"/>
        <v>0</v>
      </c>
      <c r="AA275" s="37">
        <v>0</v>
      </c>
      <c r="AB275" s="48">
        <f t="shared" si="96"/>
        <v>0</v>
      </c>
      <c r="AC275" s="37">
        <v>7.7630053846276095E-2</v>
      </c>
      <c r="AD275" s="48">
        <f t="shared" si="97"/>
        <v>2.5893636094354413</v>
      </c>
      <c r="AF275" s="37">
        <v>0</v>
      </c>
      <c r="AG275" s="48">
        <f t="shared" si="95"/>
        <v>0</v>
      </c>
    </row>
    <row r="276" spans="1:33" hidden="1" x14ac:dyDescent="0.2">
      <c r="A276" s="37" t="s">
        <v>855</v>
      </c>
      <c r="B276" s="37" t="s">
        <v>856</v>
      </c>
      <c r="C276" s="37" t="s">
        <v>27</v>
      </c>
      <c r="D276" s="45">
        <v>1.54172672570785</v>
      </c>
      <c r="E276" s="37">
        <v>0</v>
      </c>
      <c r="F276" s="46">
        <v>0</v>
      </c>
      <c r="G276" s="46">
        <v>0</v>
      </c>
      <c r="H276" s="38">
        <f t="shared" si="98"/>
        <v>1.54172672570785</v>
      </c>
      <c r="I276" s="47">
        <f t="shared" si="99"/>
        <v>0</v>
      </c>
      <c r="J276" s="47">
        <f t="shared" si="100"/>
        <v>0</v>
      </c>
      <c r="K276" s="47">
        <f t="shared" si="101"/>
        <v>0</v>
      </c>
      <c r="L276" s="47">
        <f t="shared" si="102"/>
        <v>100</v>
      </c>
      <c r="M276" s="37">
        <v>4.6017293027712701E-2</v>
      </c>
      <c r="N276" s="45">
        <v>4.7217742363439098E-2</v>
      </c>
      <c r="O276" s="45">
        <v>4.5216994038713099E-2</v>
      </c>
      <c r="P276" s="38">
        <f t="shared" si="103"/>
        <v>1.4032746962779852</v>
      </c>
      <c r="Q276" s="47">
        <f t="shared" si="104"/>
        <v>2.9847892146116148</v>
      </c>
      <c r="R276" s="47">
        <f t="shared" si="105"/>
        <v>3.0626531651878905</v>
      </c>
      <c r="S276" s="47">
        <f t="shared" si="106"/>
        <v>2.9328799510790544</v>
      </c>
      <c r="T276" s="47">
        <f t="shared" si="107"/>
        <v>91.01967766912145</v>
      </c>
      <c r="V276" s="40">
        <f t="shared" si="108"/>
        <v>100</v>
      </c>
      <c r="W276" s="40">
        <f t="shared" si="109"/>
        <v>8.9803223308785611</v>
      </c>
      <c r="Y276" s="37">
        <v>0</v>
      </c>
      <c r="Z276" s="48">
        <f t="shared" si="110"/>
        <v>0</v>
      </c>
      <c r="AA276" s="37">
        <v>0</v>
      </c>
      <c r="AB276" s="48">
        <f t="shared" si="96"/>
        <v>0</v>
      </c>
      <c r="AC276" s="37">
        <v>3.60135354725876E-2</v>
      </c>
      <c r="AD276" s="48">
        <f t="shared" si="97"/>
        <v>2.3359221107134132</v>
      </c>
      <c r="AF276" s="37">
        <v>0</v>
      </c>
      <c r="AG276" s="48">
        <f t="shared" si="95"/>
        <v>0</v>
      </c>
    </row>
    <row r="277" spans="1:33" hidden="1" x14ac:dyDescent="0.2">
      <c r="A277" s="37" t="s">
        <v>857</v>
      </c>
      <c r="B277" s="37" t="s">
        <v>858</v>
      </c>
      <c r="C277" s="37" t="s">
        <v>25</v>
      </c>
      <c r="D277" s="45">
        <v>1.3068638127143399</v>
      </c>
      <c r="E277" s="37">
        <v>0</v>
      </c>
      <c r="F277" s="46">
        <v>0</v>
      </c>
      <c r="G277" s="46">
        <v>0</v>
      </c>
      <c r="H277" s="38">
        <f t="shared" si="98"/>
        <v>1.3068638127143399</v>
      </c>
      <c r="I277" s="47">
        <f t="shared" si="99"/>
        <v>0</v>
      </c>
      <c r="J277" s="47">
        <f t="shared" si="100"/>
        <v>0</v>
      </c>
      <c r="K277" s="47">
        <f t="shared" si="101"/>
        <v>0</v>
      </c>
      <c r="L277" s="47">
        <f t="shared" si="102"/>
        <v>100</v>
      </c>
      <c r="M277" s="37">
        <v>0</v>
      </c>
      <c r="N277" s="45">
        <v>0</v>
      </c>
      <c r="O277" s="45">
        <v>1.4391408984214601E-3</v>
      </c>
      <c r="P277" s="38">
        <f t="shared" si="103"/>
        <v>1.3054246718159184</v>
      </c>
      <c r="Q277" s="47">
        <f t="shared" si="104"/>
        <v>0</v>
      </c>
      <c r="R277" s="47">
        <f t="shared" si="105"/>
        <v>0</v>
      </c>
      <c r="S277" s="47">
        <f t="shared" si="106"/>
        <v>0.11012171921972361</v>
      </c>
      <c r="T277" s="47">
        <f t="shared" si="107"/>
        <v>99.889878280780266</v>
      </c>
      <c r="V277" s="40">
        <f t="shared" si="108"/>
        <v>100</v>
      </c>
      <c r="W277" s="40">
        <f t="shared" si="109"/>
        <v>0.11012171921972361</v>
      </c>
      <c r="Y277" s="37">
        <v>0</v>
      </c>
      <c r="Z277" s="48">
        <f t="shared" si="110"/>
        <v>0</v>
      </c>
      <c r="AA277" s="37">
        <v>0</v>
      </c>
      <c r="AB277" s="48">
        <f t="shared" si="96"/>
        <v>0</v>
      </c>
      <c r="AC277" s="37">
        <v>0</v>
      </c>
      <c r="AD277" s="48">
        <f t="shared" si="97"/>
        <v>0</v>
      </c>
      <c r="AF277" s="37">
        <v>0</v>
      </c>
      <c r="AG277" s="48">
        <f t="shared" si="95"/>
        <v>0</v>
      </c>
    </row>
    <row r="278" spans="1:33" hidden="1" x14ac:dyDescent="0.2">
      <c r="A278" s="37" t="s">
        <v>859</v>
      </c>
      <c r="B278" s="37" t="s">
        <v>860</v>
      </c>
      <c r="C278" s="37" t="s">
        <v>25</v>
      </c>
      <c r="D278" s="45">
        <v>0.77323981160683597</v>
      </c>
      <c r="E278" s="37">
        <v>0</v>
      </c>
      <c r="F278" s="46">
        <v>0</v>
      </c>
      <c r="G278" s="46">
        <v>0</v>
      </c>
      <c r="H278" s="38">
        <f t="shared" si="98"/>
        <v>0.77323981160683597</v>
      </c>
      <c r="I278" s="47">
        <f t="shared" si="99"/>
        <v>0</v>
      </c>
      <c r="J278" s="47">
        <f t="shared" si="100"/>
        <v>0</v>
      </c>
      <c r="K278" s="47">
        <f t="shared" si="101"/>
        <v>0</v>
      </c>
      <c r="L278" s="47">
        <f t="shared" si="102"/>
        <v>100</v>
      </c>
      <c r="M278" s="37">
        <v>0</v>
      </c>
      <c r="N278" s="45">
        <v>0</v>
      </c>
      <c r="O278" s="45">
        <v>9.4789898826591508E-3</v>
      </c>
      <c r="P278" s="38">
        <f t="shared" si="103"/>
        <v>0.76376082172417681</v>
      </c>
      <c r="Q278" s="47">
        <f t="shared" si="104"/>
        <v>0</v>
      </c>
      <c r="R278" s="47">
        <f t="shared" si="105"/>
        <v>0</v>
      </c>
      <c r="S278" s="47">
        <f t="shared" si="106"/>
        <v>1.2258796999809509</v>
      </c>
      <c r="T278" s="47">
        <f t="shared" si="107"/>
        <v>98.77412030001905</v>
      </c>
      <c r="V278" s="40">
        <f t="shared" si="108"/>
        <v>100</v>
      </c>
      <c r="W278" s="40">
        <f t="shared" si="109"/>
        <v>1.2258796999809509</v>
      </c>
      <c r="Y278" s="37">
        <v>0</v>
      </c>
      <c r="Z278" s="48">
        <f t="shared" si="110"/>
        <v>0</v>
      </c>
      <c r="AA278" s="37">
        <v>0</v>
      </c>
      <c r="AB278" s="48">
        <f t="shared" si="96"/>
        <v>0</v>
      </c>
      <c r="AC278" s="37">
        <v>7.4384420242960903E-3</v>
      </c>
      <c r="AD278" s="48">
        <f t="shared" si="97"/>
        <v>0.96198383899020767</v>
      </c>
      <c r="AF278" s="37">
        <v>0</v>
      </c>
      <c r="AG278" s="48">
        <f t="shared" si="95"/>
        <v>0</v>
      </c>
    </row>
    <row r="279" spans="1:33" hidden="1" x14ac:dyDescent="0.2">
      <c r="A279" s="37" t="s">
        <v>861</v>
      </c>
      <c r="B279" s="37" t="s">
        <v>862</v>
      </c>
      <c r="C279" s="37" t="s">
        <v>25</v>
      </c>
      <c r="D279" s="45">
        <v>1.01138100282258</v>
      </c>
      <c r="E279" s="37">
        <v>0</v>
      </c>
      <c r="F279" s="46">
        <v>0</v>
      </c>
      <c r="G279" s="46">
        <v>0</v>
      </c>
      <c r="H279" s="38">
        <f t="shared" si="98"/>
        <v>1.01138100282258</v>
      </c>
      <c r="I279" s="47">
        <f t="shared" si="99"/>
        <v>0</v>
      </c>
      <c r="J279" s="47">
        <f t="shared" si="100"/>
        <v>0</v>
      </c>
      <c r="K279" s="47">
        <f t="shared" si="101"/>
        <v>0</v>
      </c>
      <c r="L279" s="47">
        <f t="shared" si="102"/>
        <v>100</v>
      </c>
      <c r="M279" s="37">
        <v>1.0484450923040199E-2</v>
      </c>
      <c r="N279" s="45">
        <v>8.1249040006601703E-3</v>
      </c>
      <c r="O279" s="45">
        <v>8.3839028527137593E-2</v>
      </c>
      <c r="P279" s="38">
        <f t="shared" si="103"/>
        <v>0.90893261937174208</v>
      </c>
      <c r="Q279" s="47">
        <f t="shared" si="104"/>
        <v>1.036647009759923</v>
      </c>
      <c r="R279" s="47">
        <f t="shared" si="105"/>
        <v>0.8033474999021184</v>
      </c>
      <c r="S279" s="47">
        <f t="shared" si="106"/>
        <v>8.2895593543044743</v>
      </c>
      <c r="T279" s="47">
        <f t="shared" si="107"/>
        <v>89.870446136033493</v>
      </c>
      <c r="V279" s="40">
        <f t="shared" si="108"/>
        <v>100</v>
      </c>
      <c r="W279" s="40">
        <f t="shared" si="109"/>
        <v>10.129553863966516</v>
      </c>
      <c r="Y279" s="37">
        <v>0</v>
      </c>
      <c r="Z279" s="48">
        <f t="shared" si="110"/>
        <v>0</v>
      </c>
      <c r="AA279" s="37">
        <v>0</v>
      </c>
      <c r="AB279" s="48">
        <f t="shared" si="96"/>
        <v>0</v>
      </c>
      <c r="AC279" s="37">
        <v>3.7925847103527102E-2</v>
      </c>
      <c r="AD279" s="48">
        <f t="shared" si="97"/>
        <v>3.7499070081090089</v>
      </c>
      <c r="AF279" s="37">
        <v>0</v>
      </c>
      <c r="AG279" s="48">
        <f t="shared" si="95"/>
        <v>0</v>
      </c>
    </row>
    <row r="280" spans="1:33" hidden="1" x14ac:dyDescent="0.2">
      <c r="A280" s="37" t="s">
        <v>863</v>
      </c>
      <c r="B280" s="37" t="s">
        <v>864</v>
      </c>
      <c r="C280" s="37" t="s">
        <v>31</v>
      </c>
      <c r="D280" s="45">
        <v>28.554713098904799</v>
      </c>
      <c r="E280" s="37">
        <v>0</v>
      </c>
      <c r="F280" s="46">
        <v>0</v>
      </c>
      <c r="G280" s="46">
        <v>0</v>
      </c>
      <c r="H280" s="38">
        <f t="shared" si="98"/>
        <v>28.554713098904799</v>
      </c>
      <c r="I280" s="47">
        <f t="shared" si="99"/>
        <v>0</v>
      </c>
      <c r="J280" s="47">
        <f t="shared" si="100"/>
        <v>0</v>
      </c>
      <c r="K280" s="47">
        <f t="shared" si="101"/>
        <v>0</v>
      </c>
      <c r="L280" s="47">
        <f t="shared" si="102"/>
        <v>100</v>
      </c>
      <c r="M280" s="37">
        <v>0.39142026127582402</v>
      </c>
      <c r="N280" s="45">
        <v>0.173692744801039</v>
      </c>
      <c r="O280" s="45">
        <v>0.88272825851042203</v>
      </c>
      <c r="P280" s="38">
        <f t="shared" si="103"/>
        <v>27.106871834317513</v>
      </c>
      <c r="Q280" s="47">
        <f t="shared" si="104"/>
        <v>1.3707728735360214</v>
      </c>
      <c r="R280" s="47">
        <f t="shared" si="105"/>
        <v>0.60828047614914005</v>
      </c>
      <c r="S280" s="47">
        <f t="shared" si="106"/>
        <v>3.091357477320543</v>
      </c>
      <c r="T280" s="47">
        <f t="shared" si="107"/>
        <v>94.929589172994284</v>
      </c>
      <c r="V280" s="40">
        <f t="shared" si="108"/>
        <v>100</v>
      </c>
      <c r="W280" s="40">
        <f t="shared" si="109"/>
        <v>5.0704108270057047</v>
      </c>
      <c r="Y280" s="37">
        <v>0</v>
      </c>
      <c r="Z280" s="48">
        <f t="shared" si="110"/>
        <v>0</v>
      </c>
      <c r="AA280" s="37">
        <v>0</v>
      </c>
      <c r="AB280" s="48">
        <f t="shared" si="96"/>
        <v>0</v>
      </c>
      <c r="AC280" s="37">
        <v>0.42270564537657301</v>
      </c>
      <c r="AD280" s="48">
        <f t="shared" si="97"/>
        <v>1.4803358167614917</v>
      </c>
      <c r="AF280" s="37">
        <v>0</v>
      </c>
      <c r="AG280" s="48">
        <f t="shared" si="95"/>
        <v>0</v>
      </c>
    </row>
    <row r="281" spans="1:33" hidden="1" x14ac:dyDescent="0.2">
      <c r="A281" s="37" t="s">
        <v>865</v>
      </c>
      <c r="B281" s="37" t="s">
        <v>866</v>
      </c>
      <c r="C281" s="37" t="s">
        <v>32</v>
      </c>
      <c r="D281" s="45">
        <v>26.078097371861301</v>
      </c>
      <c r="E281" s="37">
        <v>9.0587338250075797E-2</v>
      </c>
      <c r="F281" s="46">
        <v>7.9541941445707795E-2</v>
      </c>
      <c r="G281" s="46">
        <v>0.102983643075003</v>
      </c>
      <c r="H281" s="38">
        <f t="shared" si="98"/>
        <v>25.804984449090515</v>
      </c>
      <c r="I281" s="47">
        <f t="shared" si="99"/>
        <v>0.34736943020935662</v>
      </c>
      <c r="J281" s="47">
        <f t="shared" si="100"/>
        <v>0.30501435864540821</v>
      </c>
      <c r="K281" s="47">
        <f t="shared" si="101"/>
        <v>0.39490474173213291</v>
      </c>
      <c r="L281" s="47">
        <f t="shared" si="102"/>
        <v>98.952711469413103</v>
      </c>
      <c r="M281" s="37">
        <v>0.49634523343095199</v>
      </c>
      <c r="N281" s="45">
        <v>0.34907230986620102</v>
      </c>
      <c r="O281" s="45">
        <v>1.42614817363933</v>
      </c>
      <c r="P281" s="38">
        <f t="shared" si="103"/>
        <v>23.806531654924818</v>
      </c>
      <c r="Q281" s="47">
        <f t="shared" si="104"/>
        <v>1.9033030913003519</v>
      </c>
      <c r="R281" s="47">
        <f t="shared" si="105"/>
        <v>1.3385650988589981</v>
      </c>
      <c r="S281" s="47">
        <f t="shared" si="106"/>
        <v>5.4687585267557424</v>
      </c>
      <c r="T281" s="47">
        <f t="shared" si="107"/>
        <v>91.289373283084913</v>
      </c>
      <c r="V281" s="40">
        <f t="shared" si="108"/>
        <v>100</v>
      </c>
      <c r="W281" s="40">
        <f t="shared" si="109"/>
        <v>8.7106267169150922</v>
      </c>
      <c r="Y281" s="37">
        <v>1.20302728570175E-2</v>
      </c>
      <c r="Z281" s="48">
        <f t="shared" si="110"/>
        <v>4.6131712315785597E-2</v>
      </c>
      <c r="AA281" s="37">
        <v>1.4E-2</v>
      </c>
      <c r="AB281" s="48">
        <f t="shared" si="96"/>
        <v>5.3684898098073031E-2</v>
      </c>
      <c r="AC281" s="37">
        <v>0.78544642730888403</v>
      </c>
      <c r="AD281" s="48">
        <f t="shared" si="97"/>
        <v>3.0119008151123547</v>
      </c>
      <c r="AF281" s="37">
        <v>0</v>
      </c>
      <c r="AG281" s="48">
        <f t="shared" si="95"/>
        <v>0</v>
      </c>
    </row>
    <row r="282" spans="1:33" hidden="1" x14ac:dyDescent="0.2">
      <c r="A282" s="37" t="s">
        <v>867</v>
      </c>
      <c r="B282" s="37" t="s">
        <v>866</v>
      </c>
      <c r="C282" s="37" t="s">
        <v>32</v>
      </c>
      <c r="D282" s="45">
        <v>1.75217705265386</v>
      </c>
      <c r="E282" s="37">
        <v>0</v>
      </c>
      <c r="F282" s="46">
        <v>0</v>
      </c>
      <c r="G282" s="46">
        <v>0</v>
      </c>
      <c r="H282" s="38">
        <f t="shared" si="98"/>
        <v>1.75217705265386</v>
      </c>
      <c r="I282" s="47">
        <f t="shared" si="99"/>
        <v>0</v>
      </c>
      <c r="J282" s="47">
        <f t="shared" si="100"/>
        <v>0</v>
      </c>
      <c r="K282" s="47">
        <f t="shared" si="101"/>
        <v>0</v>
      </c>
      <c r="L282" s="47">
        <f t="shared" si="102"/>
        <v>100</v>
      </c>
      <c r="M282" s="37">
        <v>2.9937512049568599E-2</v>
      </c>
      <c r="N282" s="45">
        <v>1.9666869633234E-2</v>
      </c>
      <c r="O282" s="45">
        <v>0.12681294602708701</v>
      </c>
      <c r="P282" s="38">
        <f t="shared" si="103"/>
        <v>1.5757597249439703</v>
      </c>
      <c r="Q282" s="47">
        <f t="shared" si="104"/>
        <v>1.708589437592795</v>
      </c>
      <c r="R282" s="47">
        <f t="shared" si="105"/>
        <v>1.1224247916868</v>
      </c>
      <c r="S282" s="47">
        <f t="shared" si="106"/>
        <v>7.2374504525678613</v>
      </c>
      <c r="T282" s="47">
        <f t="shared" si="107"/>
        <v>89.931535318152527</v>
      </c>
      <c r="V282" s="40">
        <f t="shared" si="108"/>
        <v>100</v>
      </c>
      <c r="W282" s="40">
        <f t="shared" si="109"/>
        <v>10.068464681847455</v>
      </c>
      <c r="Y282" s="37">
        <v>0</v>
      </c>
      <c r="Z282" s="48">
        <f t="shared" si="110"/>
        <v>0</v>
      </c>
      <c r="AA282" s="37">
        <v>0</v>
      </c>
      <c r="AB282" s="48">
        <f t="shared" si="96"/>
        <v>0</v>
      </c>
      <c r="AC282" s="37">
        <v>4.1553497741601997E-2</v>
      </c>
      <c r="AD282" s="48">
        <f t="shared" si="97"/>
        <v>2.3715353239368571</v>
      </c>
      <c r="AF282" s="37">
        <v>0</v>
      </c>
      <c r="AG282" s="48">
        <f t="shared" si="95"/>
        <v>0</v>
      </c>
    </row>
    <row r="283" spans="1:33" hidden="1" x14ac:dyDescent="0.2">
      <c r="A283" s="37" t="s">
        <v>868</v>
      </c>
      <c r="B283" s="37" t="s">
        <v>869</v>
      </c>
      <c r="C283" s="37" t="s">
        <v>27</v>
      </c>
      <c r="D283" s="37">
        <v>60.916923761663298</v>
      </c>
      <c r="E283" s="37">
        <v>3.0389015592964399</v>
      </c>
      <c r="F283" s="37">
        <v>0.21731536067069099</v>
      </c>
      <c r="G283" s="37">
        <v>4.4373505382710197E-2</v>
      </c>
      <c r="H283" s="38">
        <f t="shared" ref="H283:H284" si="111">D283-E283-F283-G283</f>
        <v>57.61633333631346</v>
      </c>
      <c r="I283" s="47">
        <f t="shared" ref="I283:I284" si="112">E283/D283*100</f>
        <v>4.9885998366990831</v>
      </c>
      <c r="J283" s="47">
        <f t="shared" ref="J283:J284" si="113">F283/D283*100</f>
        <v>0.35674053653945925</v>
      </c>
      <c r="K283" s="47">
        <f t="shared" ref="K283:K284" si="114">G283/D283*100</f>
        <v>7.2842656264654762E-2</v>
      </c>
      <c r="L283" s="47">
        <f t="shared" ref="L283:L284" si="115">H283/D283*100</f>
        <v>94.581816970496817</v>
      </c>
      <c r="M283" s="37">
        <v>0</v>
      </c>
      <c r="N283" s="37">
        <v>0</v>
      </c>
      <c r="O283" s="37">
        <v>0</v>
      </c>
      <c r="P283" s="38">
        <f t="shared" ref="P283:P284" si="116">D283-SUM(M283,N283,O283)</f>
        <v>60.916923761663298</v>
      </c>
      <c r="Q283" s="47">
        <f t="shared" ref="Q283:Q284" si="117">M283/D283*100</f>
        <v>0</v>
      </c>
      <c r="R283" s="47">
        <f t="shared" ref="R283:R284" si="118">N283/D283*100</f>
        <v>0</v>
      </c>
      <c r="S283" s="47">
        <f t="shared" ref="S283:S284" si="119">O283/D283*100</f>
        <v>0</v>
      </c>
      <c r="T283" s="47">
        <f t="shared" ref="T283:T284" si="120">P283/D283*100</f>
        <v>100</v>
      </c>
      <c r="V283" s="40">
        <f t="shared" ref="V283:V284" si="121">SUM(I283:L283)</f>
        <v>100.00000000000001</v>
      </c>
      <c r="W283" s="40">
        <f t="shared" ref="W283:W284" si="122">SUM(Q283:R283,S283)</f>
        <v>0</v>
      </c>
      <c r="Y283" s="37">
        <v>6.13305553086987E-2</v>
      </c>
      <c r="Z283" s="48">
        <f t="shared" ref="Z283:Z284" si="123">Y283/D283*100</f>
        <v>0.10067900924980015</v>
      </c>
      <c r="AA283" s="37">
        <v>3.1669999999999998</v>
      </c>
      <c r="AB283" s="48">
        <f t="shared" si="96"/>
        <v>5.198883667190497</v>
      </c>
      <c r="AC283" s="37">
        <v>0</v>
      </c>
      <c r="AD283" s="48">
        <f t="shared" si="97"/>
        <v>0</v>
      </c>
      <c r="AF283" s="37">
        <v>0</v>
      </c>
      <c r="AG283" s="48">
        <f t="shared" si="95"/>
        <v>0</v>
      </c>
    </row>
    <row r="284" spans="1:33" hidden="1" x14ac:dyDescent="0.2">
      <c r="A284" s="37" t="s">
        <v>870</v>
      </c>
      <c r="B284" s="37" t="s">
        <v>871</v>
      </c>
      <c r="C284" s="37" t="s">
        <v>25</v>
      </c>
      <c r="D284" s="37">
        <v>10.3698485478461</v>
      </c>
      <c r="E284" s="37">
        <v>0</v>
      </c>
      <c r="F284" s="37">
        <v>0</v>
      </c>
      <c r="G284" s="37">
        <v>0</v>
      </c>
      <c r="H284" s="38">
        <f t="shared" si="111"/>
        <v>10.3698485478461</v>
      </c>
      <c r="I284" s="47">
        <f t="shared" si="112"/>
        <v>0</v>
      </c>
      <c r="J284" s="47">
        <f t="shared" si="113"/>
        <v>0</v>
      </c>
      <c r="K284" s="47">
        <f t="shared" si="114"/>
        <v>0</v>
      </c>
      <c r="L284" s="47">
        <f t="shared" si="115"/>
        <v>100</v>
      </c>
      <c r="M284" s="37">
        <v>0.01</v>
      </c>
      <c r="N284" s="37">
        <v>4.7E-2</v>
      </c>
      <c r="O284" s="37">
        <v>0.36499999999999999</v>
      </c>
      <c r="P284" s="38">
        <f t="shared" si="116"/>
        <v>9.9478485478460996</v>
      </c>
      <c r="Q284" s="47">
        <f t="shared" si="117"/>
        <v>9.6433423823504921E-2</v>
      </c>
      <c r="R284" s="47">
        <f t="shared" si="118"/>
        <v>0.45323709197047307</v>
      </c>
      <c r="S284" s="47">
        <f t="shared" si="119"/>
        <v>3.5198199695579295</v>
      </c>
      <c r="T284" s="47">
        <f t="shared" si="120"/>
        <v>95.930509514648094</v>
      </c>
      <c r="V284" s="40">
        <f t="shared" si="121"/>
        <v>100</v>
      </c>
      <c r="W284" s="40">
        <f t="shared" si="122"/>
        <v>4.0694904853519072</v>
      </c>
      <c r="Y284" s="37">
        <v>0</v>
      </c>
      <c r="Z284" s="48">
        <f t="shared" si="123"/>
        <v>0</v>
      </c>
      <c r="AA284" s="37">
        <v>0</v>
      </c>
      <c r="AB284" s="48">
        <f t="shared" si="96"/>
        <v>0</v>
      </c>
      <c r="AC284" s="37">
        <v>0</v>
      </c>
      <c r="AD284" s="48">
        <f t="shared" si="97"/>
        <v>0</v>
      </c>
      <c r="AF284" s="37">
        <v>0</v>
      </c>
      <c r="AG284" s="48">
        <f t="shared" si="95"/>
        <v>0</v>
      </c>
    </row>
  </sheetData>
  <autoFilter ref="A1:AG284" xr:uid="{00000000-0001-0000-0100-000000000000}">
    <filterColumn colId="0">
      <filters>
        <filter val="05/24/010"/>
        <filter val="05/24/011"/>
      </filters>
    </filterColumn>
  </autoFilter>
  <conditionalFormatting sqref="A2:A284">
    <cfRule type="duplicateValues" dxfId="1" priority="1"/>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DCE36-B7C5-4979-B937-942C87A3E819}">
  <dimension ref="A1:C284"/>
  <sheetViews>
    <sheetView workbookViewId="0">
      <selection activeCell="O284" sqref="O284"/>
    </sheetView>
  </sheetViews>
  <sheetFormatPr defaultRowHeight="15" x14ac:dyDescent="0.25"/>
  <cols>
    <col min="1" max="1" width="12.7109375" style="37" bestFit="1" customWidth="1"/>
    <col min="2" max="2" width="18.140625" customWidth="1"/>
  </cols>
  <sheetData>
    <row r="1" spans="1:3" x14ac:dyDescent="0.25">
      <c r="A1" s="37" t="s">
        <v>288</v>
      </c>
      <c r="B1" s="37" t="s">
        <v>311</v>
      </c>
      <c r="C1" t="s">
        <v>311</v>
      </c>
    </row>
    <row r="2" spans="1:3" x14ac:dyDescent="0.25">
      <c r="A2" s="45" t="s">
        <v>317</v>
      </c>
      <c r="B2">
        <f>_xlfn.XLOOKUP(A2,Reference!$D$2:$D$60,Reference!$H$2:$H$60,"",0,1)</f>
        <v>1.9E-2</v>
      </c>
      <c r="C2">
        <v>1.9E-2</v>
      </c>
    </row>
    <row r="3" spans="1:3" x14ac:dyDescent="0.25">
      <c r="A3" s="45" t="s">
        <v>319</v>
      </c>
      <c r="B3">
        <f>_xlfn.XLOOKUP(A3,Reference!$D$2:$D$60,Reference!$H$2:$H$60,"",0,1)</f>
        <v>1.9E-2</v>
      </c>
      <c r="C3">
        <v>1.9E-2</v>
      </c>
    </row>
    <row r="4" spans="1:3" x14ac:dyDescent="0.25">
      <c r="A4" s="45" t="s">
        <v>321</v>
      </c>
      <c r="B4" t="str">
        <f>_xlfn.XLOOKUP(A4,Reference!$D$2:$D$60,Reference!$H$2:$H$60,"",0,1)</f>
        <v/>
      </c>
      <c r="C4">
        <v>0</v>
      </c>
    </row>
    <row r="5" spans="1:3" x14ac:dyDescent="0.25">
      <c r="A5" s="45" t="s">
        <v>323</v>
      </c>
      <c r="B5" t="str">
        <f>_xlfn.XLOOKUP(A5,Reference!$D$2:$D$60,Reference!$H$2:$H$60,"",0,1)</f>
        <v/>
      </c>
      <c r="C5">
        <v>0</v>
      </c>
    </row>
    <row r="6" spans="1:3" x14ac:dyDescent="0.25">
      <c r="A6" s="45" t="s">
        <v>325</v>
      </c>
      <c r="B6" t="str">
        <f>_xlfn.XLOOKUP(A6,Reference!$D$2:$D$60,Reference!$H$2:$H$60,"",0,1)</f>
        <v/>
      </c>
      <c r="C6">
        <v>0</v>
      </c>
    </row>
    <row r="7" spans="1:3" x14ac:dyDescent="0.25">
      <c r="A7" s="45" t="s">
        <v>327</v>
      </c>
      <c r="B7" t="str">
        <f>_xlfn.XLOOKUP(A7,Reference!$D$2:$D$60,Reference!$H$2:$H$60,"",0,1)</f>
        <v/>
      </c>
      <c r="C7">
        <v>0</v>
      </c>
    </row>
    <row r="8" spans="1:3" x14ac:dyDescent="0.25">
      <c r="A8" s="45" t="s">
        <v>329</v>
      </c>
      <c r="B8" t="str">
        <f>_xlfn.XLOOKUP(A8,Reference!$D$2:$D$60,Reference!$H$2:$H$60,"",0,1)</f>
        <v/>
      </c>
      <c r="C8">
        <v>0</v>
      </c>
    </row>
    <row r="9" spans="1:3" x14ac:dyDescent="0.25">
      <c r="A9" s="45" t="s">
        <v>331</v>
      </c>
      <c r="B9" t="str">
        <f>_xlfn.XLOOKUP(A9,Reference!$D$2:$D$60,Reference!$H$2:$H$60,"",0,1)</f>
        <v/>
      </c>
      <c r="C9">
        <v>0</v>
      </c>
    </row>
    <row r="10" spans="1:3" x14ac:dyDescent="0.25">
      <c r="A10" s="45" t="s">
        <v>333</v>
      </c>
      <c r="B10">
        <f>_xlfn.XLOOKUP(A10,Reference!$D$2:$D$60,Reference!$H$2:$H$60,"",0,1)</f>
        <v>4.0000000000000001E-3</v>
      </c>
      <c r="C10">
        <v>4.0000000000000001E-3</v>
      </c>
    </row>
    <row r="11" spans="1:3" x14ac:dyDescent="0.25">
      <c r="A11" s="45" t="s">
        <v>335</v>
      </c>
      <c r="B11" t="str">
        <f>_xlfn.XLOOKUP(A11,Reference!$D$2:$D$60,Reference!$H$2:$H$60,"",0,1)</f>
        <v/>
      </c>
      <c r="C11">
        <v>0</v>
      </c>
    </row>
    <row r="12" spans="1:3" x14ac:dyDescent="0.25">
      <c r="A12" s="45" t="s">
        <v>337</v>
      </c>
      <c r="B12" t="str">
        <f>_xlfn.XLOOKUP(A12,Reference!$D$2:$D$60,Reference!$H$2:$H$60,"",0,1)</f>
        <v/>
      </c>
      <c r="C12">
        <v>0</v>
      </c>
    </row>
    <row r="13" spans="1:3" x14ac:dyDescent="0.25">
      <c r="A13" s="45" t="s">
        <v>339</v>
      </c>
      <c r="B13" t="str">
        <f>_xlfn.XLOOKUP(A13,Reference!$D$2:$D$60,Reference!$H$2:$H$60,"",0,1)</f>
        <v/>
      </c>
      <c r="C13">
        <v>0</v>
      </c>
    </row>
    <row r="14" spans="1:3" x14ac:dyDescent="0.25">
      <c r="A14" s="45" t="s">
        <v>341</v>
      </c>
      <c r="B14" t="str">
        <f>_xlfn.XLOOKUP(A14,Reference!$D$2:$D$60,Reference!$H$2:$H$60,"",0,1)</f>
        <v/>
      </c>
      <c r="C14">
        <v>0</v>
      </c>
    </row>
    <row r="15" spans="1:3" x14ac:dyDescent="0.25">
      <c r="A15" s="45" t="s">
        <v>343</v>
      </c>
      <c r="B15" t="str">
        <f>_xlfn.XLOOKUP(A15,Reference!$D$2:$D$60,Reference!$H$2:$H$60,"",0,1)</f>
        <v/>
      </c>
      <c r="C15">
        <v>0</v>
      </c>
    </row>
    <row r="16" spans="1:3" x14ac:dyDescent="0.25">
      <c r="A16" s="45" t="s">
        <v>345</v>
      </c>
      <c r="B16">
        <f>_xlfn.XLOOKUP(A16,Reference!$D$2:$D$60,Reference!$H$2:$H$60,"",0,1)</f>
        <v>0.13400000000000001</v>
      </c>
      <c r="C16">
        <v>0.13400000000000001</v>
      </c>
    </row>
    <row r="17" spans="1:3" x14ac:dyDescent="0.25">
      <c r="A17" s="45" t="s">
        <v>347</v>
      </c>
      <c r="B17" t="str">
        <f>_xlfn.XLOOKUP(A17,Reference!$D$2:$D$60,Reference!$H$2:$H$60,"",0,1)</f>
        <v/>
      </c>
      <c r="C17">
        <v>0</v>
      </c>
    </row>
    <row r="18" spans="1:3" x14ac:dyDescent="0.25">
      <c r="A18" s="45" t="s">
        <v>349</v>
      </c>
      <c r="B18" t="str">
        <f>_xlfn.XLOOKUP(A18,Reference!$D$2:$D$60,Reference!$H$2:$H$60,"",0,1)</f>
        <v/>
      </c>
      <c r="C18">
        <v>0</v>
      </c>
    </row>
    <row r="19" spans="1:3" x14ac:dyDescent="0.25">
      <c r="A19" s="45" t="s">
        <v>351</v>
      </c>
      <c r="B19" t="str">
        <f>_xlfn.XLOOKUP(A19,Reference!$D$2:$D$60,Reference!$H$2:$H$60,"",0,1)</f>
        <v/>
      </c>
      <c r="C19">
        <v>0</v>
      </c>
    </row>
    <row r="20" spans="1:3" x14ac:dyDescent="0.25">
      <c r="A20" s="45" t="s">
        <v>353</v>
      </c>
      <c r="B20" t="str">
        <f>_xlfn.XLOOKUP(A20,Reference!$D$2:$D$60,Reference!$H$2:$H$60,"",0,1)</f>
        <v/>
      </c>
      <c r="C20">
        <v>0</v>
      </c>
    </row>
    <row r="21" spans="1:3" x14ac:dyDescent="0.25">
      <c r="A21" s="45" t="s">
        <v>355</v>
      </c>
      <c r="B21" t="str">
        <f>_xlfn.XLOOKUP(A21,Reference!$D$2:$D$60,Reference!$H$2:$H$60,"",0,1)</f>
        <v/>
      </c>
      <c r="C21">
        <v>0</v>
      </c>
    </row>
    <row r="22" spans="1:3" x14ac:dyDescent="0.25">
      <c r="A22" s="45" t="s">
        <v>357</v>
      </c>
      <c r="B22" t="str">
        <f>_xlfn.XLOOKUP(A22,Reference!$D$2:$D$60,Reference!$H$2:$H$60,"",0,1)</f>
        <v/>
      </c>
      <c r="C22">
        <v>0</v>
      </c>
    </row>
    <row r="23" spans="1:3" x14ac:dyDescent="0.25">
      <c r="A23" s="45" t="s">
        <v>359</v>
      </c>
      <c r="B23" t="str">
        <f>_xlfn.XLOOKUP(A23,Reference!$D$2:$D$60,Reference!$H$2:$H$60,"",0,1)</f>
        <v/>
      </c>
      <c r="C23">
        <v>0</v>
      </c>
    </row>
    <row r="24" spans="1:3" x14ac:dyDescent="0.25">
      <c r="A24" s="45" t="s">
        <v>361</v>
      </c>
      <c r="B24" t="str">
        <f>_xlfn.XLOOKUP(A24,Reference!$D$2:$D$60,Reference!$H$2:$H$60,"",0,1)</f>
        <v/>
      </c>
      <c r="C24">
        <v>0</v>
      </c>
    </row>
    <row r="25" spans="1:3" x14ac:dyDescent="0.25">
      <c r="A25" s="45" t="s">
        <v>363</v>
      </c>
      <c r="B25" t="str">
        <f>_xlfn.XLOOKUP(A25,Reference!$D$2:$D$60,Reference!$H$2:$H$60,"",0,1)</f>
        <v/>
      </c>
      <c r="C25">
        <v>0</v>
      </c>
    </row>
    <row r="26" spans="1:3" x14ac:dyDescent="0.25">
      <c r="A26" s="45" t="s">
        <v>365</v>
      </c>
      <c r="B26" t="str">
        <f>_xlfn.XLOOKUP(A26,Reference!$D$2:$D$60,Reference!$H$2:$H$60,"",0,1)</f>
        <v/>
      </c>
      <c r="C26">
        <v>0</v>
      </c>
    </row>
    <row r="27" spans="1:3" x14ac:dyDescent="0.25">
      <c r="A27" s="45" t="s">
        <v>367</v>
      </c>
      <c r="B27" t="str">
        <f>_xlfn.XLOOKUP(A27,Reference!$D$2:$D$60,Reference!$H$2:$H$60,"",0,1)</f>
        <v/>
      </c>
      <c r="C27">
        <v>0</v>
      </c>
    </row>
    <row r="28" spans="1:3" x14ac:dyDescent="0.25">
      <c r="A28" s="45" t="s">
        <v>369</v>
      </c>
      <c r="B28" t="str">
        <f>_xlfn.XLOOKUP(A28,Reference!$D$2:$D$60,Reference!$H$2:$H$60,"",0,1)</f>
        <v/>
      </c>
      <c r="C28">
        <v>0</v>
      </c>
    </row>
    <row r="29" spans="1:3" x14ac:dyDescent="0.25">
      <c r="A29" s="45" t="s">
        <v>371</v>
      </c>
      <c r="B29" t="str">
        <f>_xlfn.XLOOKUP(A29,Reference!$D$2:$D$60,Reference!$H$2:$H$60,"",0,1)</f>
        <v/>
      </c>
      <c r="C29">
        <v>0</v>
      </c>
    </row>
    <row r="30" spans="1:3" x14ac:dyDescent="0.25">
      <c r="A30" s="45" t="s">
        <v>373</v>
      </c>
      <c r="B30">
        <f>_xlfn.XLOOKUP(A30,Reference!$D$2:$D$60,Reference!$H$2:$H$60,"",0,1)</f>
        <v>1.637</v>
      </c>
      <c r="C30">
        <v>1.637</v>
      </c>
    </row>
    <row r="31" spans="1:3" x14ac:dyDescent="0.25">
      <c r="A31" s="45" t="s">
        <v>375</v>
      </c>
      <c r="B31" t="str">
        <f>_xlfn.XLOOKUP(A31,Reference!$D$2:$D$60,Reference!$H$2:$H$60,"",0,1)</f>
        <v/>
      </c>
      <c r="C31">
        <v>0</v>
      </c>
    </row>
    <row r="32" spans="1:3" x14ac:dyDescent="0.25">
      <c r="A32" s="45" t="s">
        <v>377</v>
      </c>
      <c r="B32">
        <f>_xlfn.XLOOKUP(A32,Reference!$D$2:$D$60,Reference!$H$2:$H$60,"",0,1)</f>
        <v>0</v>
      </c>
      <c r="C32">
        <v>0</v>
      </c>
    </row>
    <row r="33" spans="1:3" x14ac:dyDescent="0.25">
      <c r="A33" s="45" t="s">
        <v>379</v>
      </c>
      <c r="B33" t="str">
        <f>_xlfn.XLOOKUP(A33,Reference!$D$2:$D$60,Reference!$H$2:$H$60,"",0,1)</f>
        <v/>
      </c>
      <c r="C33">
        <v>0</v>
      </c>
    </row>
    <row r="34" spans="1:3" x14ac:dyDescent="0.25">
      <c r="A34" s="45" t="s">
        <v>381</v>
      </c>
      <c r="B34" t="str">
        <f>_xlfn.XLOOKUP(A34,Reference!$D$2:$D$60,Reference!$H$2:$H$60,"",0,1)</f>
        <v/>
      </c>
      <c r="C34">
        <v>0</v>
      </c>
    </row>
    <row r="35" spans="1:3" x14ac:dyDescent="0.25">
      <c r="A35" s="45" t="s">
        <v>382</v>
      </c>
      <c r="B35">
        <f>_xlfn.XLOOKUP(A35,Reference!$D$2:$D$60,Reference!$H$2:$H$60,"",0,1)</f>
        <v>0</v>
      </c>
      <c r="C35">
        <v>0</v>
      </c>
    </row>
    <row r="36" spans="1:3" x14ac:dyDescent="0.25">
      <c r="A36" s="45" t="s">
        <v>383</v>
      </c>
      <c r="B36">
        <f>_xlfn.XLOOKUP(A36,Reference!$D$2:$D$60,Reference!$H$2:$H$60,"",0,1)</f>
        <v>3.0000000000000001E-3</v>
      </c>
      <c r="C36">
        <v>3.0000000000000001E-3</v>
      </c>
    </row>
    <row r="37" spans="1:3" x14ac:dyDescent="0.25">
      <c r="A37" s="45" t="s">
        <v>385</v>
      </c>
      <c r="B37">
        <f>_xlfn.XLOOKUP(A37,Reference!$D$2:$D$60,Reference!$H$2:$H$60,"",0,1)</f>
        <v>8.0000000000000002E-3</v>
      </c>
      <c r="C37">
        <v>8.0000000000000002E-3</v>
      </c>
    </row>
    <row r="38" spans="1:3" x14ac:dyDescent="0.25">
      <c r="A38" s="37" t="s">
        <v>387</v>
      </c>
      <c r="B38">
        <f>_xlfn.XLOOKUP(A38,Reference!$D$2:$D$60,Reference!$H$2:$H$60,"",0,1)</f>
        <v>0</v>
      </c>
      <c r="C38">
        <v>0</v>
      </c>
    </row>
    <row r="39" spans="1:3" x14ac:dyDescent="0.25">
      <c r="A39" s="37" t="s">
        <v>389</v>
      </c>
      <c r="B39">
        <f>_xlfn.XLOOKUP(A39,Reference!$D$2:$D$60,Reference!$H$2:$H$60,"",0,1)</f>
        <v>1E-3</v>
      </c>
      <c r="C39">
        <v>1E-3</v>
      </c>
    </row>
    <row r="40" spans="1:3" x14ac:dyDescent="0.25">
      <c r="A40" s="37" t="s">
        <v>391</v>
      </c>
      <c r="B40" t="str">
        <f>_xlfn.XLOOKUP(A40,Reference!$D$2:$D$60,Reference!$H$2:$H$60,"",0,1)</f>
        <v/>
      </c>
      <c r="C40">
        <v>0</v>
      </c>
    </row>
    <row r="41" spans="1:3" x14ac:dyDescent="0.25">
      <c r="A41" s="37" t="s">
        <v>393</v>
      </c>
      <c r="B41">
        <f>_xlfn.XLOOKUP(A41,Reference!$D$2:$D$60,Reference!$H$2:$H$60,"",0,1)</f>
        <v>0</v>
      </c>
      <c r="C41">
        <v>0</v>
      </c>
    </row>
    <row r="42" spans="1:3" x14ac:dyDescent="0.25">
      <c r="A42" s="37" t="s">
        <v>395</v>
      </c>
      <c r="B42" t="str">
        <f>_xlfn.XLOOKUP(A42,Reference!$D$2:$D$60,Reference!$H$2:$H$60,"",0,1)</f>
        <v/>
      </c>
      <c r="C42">
        <v>0</v>
      </c>
    </row>
    <row r="43" spans="1:3" x14ac:dyDescent="0.25">
      <c r="A43" s="37" t="s">
        <v>397</v>
      </c>
      <c r="B43" t="str">
        <f>_xlfn.XLOOKUP(A43,Reference!$D$2:$D$60,Reference!$H$2:$H$60,"",0,1)</f>
        <v/>
      </c>
      <c r="C43">
        <v>0</v>
      </c>
    </row>
    <row r="44" spans="1:3" x14ac:dyDescent="0.25">
      <c r="A44" s="37" t="s">
        <v>399</v>
      </c>
      <c r="B44">
        <f>_xlfn.XLOOKUP(A44,Reference!$D$2:$D$60,Reference!$H$2:$H$60,"",0,1)</f>
        <v>2E-3</v>
      </c>
      <c r="C44">
        <v>2E-3</v>
      </c>
    </row>
    <row r="45" spans="1:3" x14ac:dyDescent="0.25">
      <c r="A45" s="37" t="s">
        <v>401</v>
      </c>
      <c r="B45" t="str">
        <f>_xlfn.XLOOKUP(A45,Reference!$D$2:$D$60,Reference!$H$2:$H$60,"",0,1)</f>
        <v/>
      </c>
      <c r="C45">
        <v>0</v>
      </c>
    </row>
    <row r="46" spans="1:3" x14ac:dyDescent="0.25">
      <c r="A46" s="37" t="s">
        <v>403</v>
      </c>
      <c r="B46" t="str">
        <f>_xlfn.XLOOKUP(A46,Reference!$D$2:$D$60,Reference!$H$2:$H$60,"",0,1)</f>
        <v/>
      </c>
      <c r="C46">
        <v>0</v>
      </c>
    </row>
    <row r="47" spans="1:3" x14ac:dyDescent="0.25">
      <c r="A47" s="37" t="s">
        <v>405</v>
      </c>
      <c r="B47" t="str">
        <f>_xlfn.XLOOKUP(A47,Reference!$D$2:$D$60,Reference!$H$2:$H$60,"",0,1)</f>
        <v/>
      </c>
      <c r="C47">
        <v>0</v>
      </c>
    </row>
    <row r="48" spans="1:3" x14ac:dyDescent="0.25">
      <c r="A48" s="37" t="s">
        <v>407</v>
      </c>
      <c r="B48" t="str">
        <f>_xlfn.XLOOKUP(A48,Reference!$D$2:$D$60,Reference!$H$2:$H$60,"",0,1)</f>
        <v/>
      </c>
      <c r="C48">
        <v>0</v>
      </c>
    </row>
    <row r="49" spans="1:3" x14ac:dyDescent="0.25">
      <c r="A49" s="37" t="s">
        <v>409</v>
      </c>
      <c r="B49">
        <f>_xlfn.XLOOKUP(A49,Reference!$D$2:$D$60,Reference!$H$2:$H$60,"",0,1)</f>
        <v>1.4999999999999999E-2</v>
      </c>
      <c r="C49">
        <v>1.4999999999999999E-2</v>
      </c>
    </row>
    <row r="50" spans="1:3" x14ac:dyDescent="0.25">
      <c r="A50" s="37" t="s">
        <v>411</v>
      </c>
      <c r="B50">
        <f>_xlfn.XLOOKUP(A50,Reference!$D$2:$D$60,Reference!$H$2:$H$60,"",0,1)</f>
        <v>4.2999999999999997E-2</v>
      </c>
      <c r="C50">
        <v>4.2999999999999997E-2</v>
      </c>
    </row>
    <row r="51" spans="1:3" x14ac:dyDescent="0.25">
      <c r="A51" s="37" t="s">
        <v>413</v>
      </c>
      <c r="B51" t="str">
        <f>_xlfn.XLOOKUP(A51,Reference!$D$2:$D$60,Reference!$H$2:$H$60,"",0,1)</f>
        <v/>
      </c>
      <c r="C51">
        <v>0</v>
      </c>
    </row>
    <row r="52" spans="1:3" x14ac:dyDescent="0.25">
      <c r="A52" s="37" t="s">
        <v>415</v>
      </c>
      <c r="B52">
        <f>_xlfn.XLOOKUP(A52,Reference!$D$2:$D$60,Reference!$H$2:$H$60,"",0,1)</f>
        <v>5.3999999999999999E-2</v>
      </c>
      <c r="C52">
        <v>5.3999999999999999E-2</v>
      </c>
    </row>
    <row r="53" spans="1:3" x14ac:dyDescent="0.25">
      <c r="A53" s="37" t="s">
        <v>417</v>
      </c>
      <c r="B53" t="str">
        <f>_xlfn.XLOOKUP(A53,Reference!$D$2:$D$60,Reference!$H$2:$H$60,"",0,1)</f>
        <v/>
      </c>
      <c r="C53">
        <v>0</v>
      </c>
    </row>
    <row r="54" spans="1:3" x14ac:dyDescent="0.25">
      <c r="A54" s="37" t="s">
        <v>419</v>
      </c>
      <c r="B54" t="str">
        <f>_xlfn.XLOOKUP(A54,Reference!$D$2:$D$60,Reference!$H$2:$H$60,"",0,1)</f>
        <v/>
      </c>
      <c r="C54">
        <v>0</v>
      </c>
    </row>
    <row r="55" spans="1:3" x14ac:dyDescent="0.25">
      <c r="A55" s="37" t="s">
        <v>421</v>
      </c>
      <c r="B55" t="str">
        <f>_xlfn.XLOOKUP(A55,Reference!$D$2:$D$60,Reference!$H$2:$H$60,"",0,1)</f>
        <v/>
      </c>
      <c r="C55">
        <v>0</v>
      </c>
    </row>
    <row r="56" spans="1:3" x14ac:dyDescent="0.25">
      <c r="A56" s="37" t="s">
        <v>423</v>
      </c>
      <c r="B56" t="str">
        <f>_xlfn.XLOOKUP(A56,Reference!$D$2:$D$60,Reference!$H$2:$H$60,"",0,1)</f>
        <v/>
      </c>
      <c r="C56">
        <v>0</v>
      </c>
    </row>
    <row r="57" spans="1:3" x14ac:dyDescent="0.25">
      <c r="A57" s="37" t="s">
        <v>425</v>
      </c>
      <c r="B57">
        <f>_xlfn.XLOOKUP(A57,Reference!$D$2:$D$60,Reference!$H$2:$H$60,"",0,1)</f>
        <v>2E-3</v>
      </c>
      <c r="C57">
        <v>2E-3</v>
      </c>
    </row>
    <row r="58" spans="1:3" x14ac:dyDescent="0.25">
      <c r="A58" s="37" t="s">
        <v>427</v>
      </c>
      <c r="B58" t="str">
        <f>_xlfn.XLOOKUP(A58,Reference!$D$2:$D$60,Reference!$H$2:$H$60,"",0,1)</f>
        <v/>
      </c>
      <c r="C58">
        <v>0</v>
      </c>
    </row>
    <row r="59" spans="1:3" x14ac:dyDescent="0.25">
      <c r="A59" s="37" t="s">
        <v>429</v>
      </c>
      <c r="B59">
        <f>_xlfn.XLOOKUP(A59,Reference!$D$2:$D$60,Reference!$H$2:$H$60,"",0,1)</f>
        <v>0.21</v>
      </c>
      <c r="C59">
        <v>0.21</v>
      </c>
    </row>
    <row r="60" spans="1:3" x14ac:dyDescent="0.25">
      <c r="A60" s="37" t="s">
        <v>431</v>
      </c>
      <c r="B60">
        <f>_xlfn.XLOOKUP(A60,Reference!$D$2:$D$60,Reference!$H$2:$H$60,"",0,1)</f>
        <v>6.4000000000000001E-2</v>
      </c>
      <c r="C60">
        <v>6.4000000000000001E-2</v>
      </c>
    </row>
    <row r="61" spans="1:3" x14ac:dyDescent="0.25">
      <c r="A61" s="37" t="s">
        <v>433</v>
      </c>
      <c r="B61" t="str">
        <f>_xlfn.XLOOKUP(A61,Reference!$D$2:$D$60,Reference!$H$2:$H$60,"",0,1)</f>
        <v/>
      </c>
      <c r="C61">
        <v>0</v>
      </c>
    </row>
    <row r="62" spans="1:3" x14ac:dyDescent="0.25">
      <c r="A62" s="37" t="s">
        <v>435</v>
      </c>
      <c r="B62">
        <f>_xlfn.XLOOKUP(A62,Reference!$D$2:$D$60,Reference!$H$2:$H$60,"",0,1)</f>
        <v>0.20899999999999999</v>
      </c>
      <c r="C62">
        <v>0.20899999999999999</v>
      </c>
    </row>
    <row r="63" spans="1:3" x14ac:dyDescent="0.25">
      <c r="A63" s="37" t="s">
        <v>437</v>
      </c>
      <c r="B63">
        <f>_xlfn.XLOOKUP(A63,Reference!$D$2:$D$60,Reference!$H$2:$H$60,"",0,1)</f>
        <v>6.0000000000000001E-3</v>
      </c>
      <c r="C63">
        <v>6.0000000000000001E-3</v>
      </c>
    </row>
    <row r="64" spans="1:3" x14ac:dyDescent="0.25">
      <c r="A64" s="37" t="s">
        <v>439</v>
      </c>
      <c r="B64" t="str">
        <f>_xlfn.XLOOKUP(A64,Reference!$D$2:$D$60,Reference!$H$2:$H$60,"",0,1)</f>
        <v/>
      </c>
      <c r="C64">
        <v>0</v>
      </c>
    </row>
    <row r="65" spans="1:3" x14ac:dyDescent="0.25">
      <c r="A65" s="37" t="s">
        <v>441</v>
      </c>
      <c r="B65" t="str">
        <f>_xlfn.XLOOKUP(A65,Reference!$D$2:$D$60,Reference!$H$2:$H$60,"",0,1)</f>
        <v/>
      </c>
      <c r="C65">
        <v>0</v>
      </c>
    </row>
    <row r="66" spans="1:3" x14ac:dyDescent="0.25">
      <c r="A66" s="37" t="s">
        <v>443</v>
      </c>
      <c r="B66" t="str">
        <f>_xlfn.XLOOKUP(A66,Reference!$D$2:$D$60,Reference!$H$2:$H$60,"",0,1)</f>
        <v/>
      </c>
      <c r="C66">
        <v>0</v>
      </c>
    </row>
    <row r="67" spans="1:3" x14ac:dyDescent="0.25">
      <c r="A67" s="37" t="s">
        <v>445</v>
      </c>
      <c r="B67" t="str">
        <f>_xlfn.XLOOKUP(A67,Reference!$D$2:$D$60,Reference!$H$2:$H$60,"",0,1)</f>
        <v/>
      </c>
      <c r="C67">
        <v>0</v>
      </c>
    </row>
    <row r="68" spans="1:3" x14ac:dyDescent="0.25">
      <c r="A68" s="37" t="s">
        <v>446</v>
      </c>
      <c r="B68" t="str">
        <f>_xlfn.XLOOKUP(A68,Reference!$D$2:$D$60,Reference!$H$2:$H$60,"",0,1)</f>
        <v/>
      </c>
      <c r="C68">
        <v>0</v>
      </c>
    </row>
    <row r="69" spans="1:3" x14ac:dyDescent="0.25">
      <c r="A69" s="37" t="s">
        <v>448</v>
      </c>
      <c r="B69" t="str">
        <f>_xlfn.XLOOKUP(A69,Reference!$D$2:$D$60,Reference!$H$2:$H$60,"",0,1)</f>
        <v/>
      </c>
      <c r="C69">
        <v>0</v>
      </c>
    </row>
    <row r="70" spans="1:3" x14ac:dyDescent="0.25">
      <c r="A70" s="37" t="s">
        <v>450</v>
      </c>
      <c r="B70" t="str">
        <f>_xlfn.XLOOKUP(A70,Reference!$D$2:$D$60,Reference!$H$2:$H$60,"",0,1)</f>
        <v/>
      </c>
      <c r="C70">
        <v>0</v>
      </c>
    </row>
    <row r="71" spans="1:3" x14ac:dyDescent="0.25">
      <c r="A71" s="37" t="s">
        <v>452</v>
      </c>
      <c r="B71" t="str">
        <f>_xlfn.XLOOKUP(A71,Reference!$D$2:$D$60,Reference!$H$2:$H$60,"",0,1)</f>
        <v/>
      </c>
      <c r="C71">
        <v>0</v>
      </c>
    </row>
    <row r="72" spans="1:3" x14ac:dyDescent="0.25">
      <c r="A72" s="37" t="s">
        <v>454</v>
      </c>
      <c r="B72" t="str">
        <f>_xlfn.XLOOKUP(A72,Reference!$D$2:$D$60,Reference!$H$2:$H$60,"",0,1)</f>
        <v/>
      </c>
      <c r="C72">
        <v>0</v>
      </c>
    </row>
    <row r="73" spans="1:3" x14ac:dyDescent="0.25">
      <c r="A73" s="37" t="s">
        <v>456</v>
      </c>
      <c r="B73" t="str">
        <f>_xlfn.XLOOKUP(A73,Reference!$D$2:$D$60,Reference!$H$2:$H$60,"",0,1)</f>
        <v/>
      </c>
      <c r="C73">
        <v>0</v>
      </c>
    </row>
    <row r="74" spans="1:3" x14ac:dyDescent="0.25">
      <c r="A74" s="37" t="s">
        <v>458</v>
      </c>
      <c r="B74">
        <f>_xlfn.XLOOKUP(A74,Reference!$D$2:$D$60,Reference!$H$2:$H$60,"",0,1)</f>
        <v>0.28899999999999998</v>
      </c>
      <c r="C74">
        <v>0.28899999999999998</v>
      </c>
    </row>
    <row r="75" spans="1:3" x14ac:dyDescent="0.25">
      <c r="A75" s="37" t="s">
        <v>460</v>
      </c>
      <c r="B75" t="str">
        <f>_xlfn.XLOOKUP(A75,Reference!$D$2:$D$60,Reference!$H$2:$H$60,"",0,1)</f>
        <v/>
      </c>
      <c r="C75">
        <v>0</v>
      </c>
    </row>
    <row r="76" spans="1:3" x14ac:dyDescent="0.25">
      <c r="A76" s="37" t="s">
        <v>461</v>
      </c>
      <c r="B76" t="str">
        <f>_xlfn.XLOOKUP(A76,Reference!$D$2:$D$60,Reference!$H$2:$H$60,"",0,1)</f>
        <v/>
      </c>
      <c r="C76">
        <v>0</v>
      </c>
    </row>
    <row r="77" spans="1:3" x14ac:dyDescent="0.25">
      <c r="A77" s="37" t="s">
        <v>463</v>
      </c>
      <c r="B77" t="str">
        <f>_xlfn.XLOOKUP(A77,Reference!$D$2:$D$60,Reference!$H$2:$H$60,"",0,1)</f>
        <v/>
      </c>
      <c r="C77">
        <v>0</v>
      </c>
    </row>
    <row r="78" spans="1:3" x14ac:dyDescent="0.25">
      <c r="A78" s="37" t="s">
        <v>465</v>
      </c>
      <c r="B78" t="str">
        <f>_xlfn.XLOOKUP(A78,Reference!$D$2:$D$60,Reference!$H$2:$H$60,"",0,1)</f>
        <v/>
      </c>
      <c r="C78">
        <v>0</v>
      </c>
    </row>
    <row r="79" spans="1:3" x14ac:dyDescent="0.25">
      <c r="A79" s="37" t="s">
        <v>467</v>
      </c>
      <c r="B79" t="str">
        <f>_xlfn.XLOOKUP(A79,Reference!$D$2:$D$60,Reference!$H$2:$H$60,"",0,1)</f>
        <v/>
      </c>
      <c r="C79">
        <v>0</v>
      </c>
    </row>
    <row r="80" spans="1:3" x14ac:dyDescent="0.25">
      <c r="A80" s="37" t="s">
        <v>469</v>
      </c>
      <c r="B80" t="str">
        <f>_xlfn.XLOOKUP(A80,Reference!$D$2:$D$60,Reference!$H$2:$H$60,"",0,1)</f>
        <v/>
      </c>
      <c r="C80">
        <v>0</v>
      </c>
    </row>
    <row r="81" spans="1:3" x14ac:dyDescent="0.25">
      <c r="A81" s="37" t="s">
        <v>471</v>
      </c>
      <c r="B81" t="str">
        <f>_xlfn.XLOOKUP(A81,Reference!$D$2:$D$60,Reference!$H$2:$H$60,"",0,1)</f>
        <v/>
      </c>
      <c r="C81">
        <v>0</v>
      </c>
    </row>
    <row r="82" spans="1:3" x14ac:dyDescent="0.25">
      <c r="A82" s="37" t="s">
        <v>473</v>
      </c>
      <c r="B82" t="str">
        <f>_xlfn.XLOOKUP(A82,Reference!$D$2:$D$60,Reference!$H$2:$H$60,"",0,1)</f>
        <v/>
      </c>
      <c r="C82">
        <v>0</v>
      </c>
    </row>
    <row r="83" spans="1:3" x14ac:dyDescent="0.25">
      <c r="A83" s="37" t="s">
        <v>475</v>
      </c>
      <c r="B83" t="str">
        <f>_xlfn.XLOOKUP(A83,Reference!$D$2:$D$60,Reference!$H$2:$H$60,"",0,1)</f>
        <v/>
      </c>
      <c r="C83">
        <v>0</v>
      </c>
    </row>
    <row r="84" spans="1:3" x14ac:dyDescent="0.25">
      <c r="A84" s="37" t="s">
        <v>477</v>
      </c>
      <c r="B84">
        <f>_xlfn.XLOOKUP(A84,Reference!$D$2:$D$60,Reference!$H$2:$H$60,"",0,1)</f>
        <v>3.0000000000000001E-3</v>
      </c>
      <c r="C84">
        <v>3.0000000000000001E-3</v>
      </c>
    </row>
    <row r="85" spans="1:3" x14ac:dyDescent="0.25">
      <c r="A85" s="37" t="s">
        <v>479</v>
      </c>
      <c r="B85" t="str">
        <f>_xlfn.XLOOKUP(A85,Reference!$D$2:$D$60,Reference!$H$2:$H$60,"",0,1)</f>
        <v/>
      </c>
      <c r="C85">
        <v>0</v>
      </c>
    </row>
    <row r="86" spans="1:3" x14ac:dyDescent="0.25">
      <c r="A86" s="37" t="s">
        <v>481</v>
      </c>
      <c r="B86" t="str">
        <f>_xlfn.XLOOKUP(A86,Reference!$D$2:$D$60,Reference!$H$2:$H$60,"",0,1)</f>
        <v/>
      </c>
      <c r="C86">
        <v>0</v>
      </c>
    </row>
    <row r="87" spans="1:3" x14ac:dyDescent="0.25">
      <c r="A87" s="37" t="s">
        <v>483</v>
      </c>
      <c r="B87" t="str">
        <f>_xlfn.XLOOKUP(A87,Reference!$D$2:$D$60,Reference!$H$2:$H$60,"",0,1)</f>
        <v/>
      </c>
      <c r="C87">
        <v>0</v>
      </c>
    </row>
    <row r="88" spans="1:3" x14ac:dyDescent="0.25">
      <c r="A88" s="37" t="s">
        <v>485</v>
      </c>
      <c r="B88" t="str">
        <f>_xlfn.XLOOKUP(A88,Reference!$D$2:$D$60,Reference!$H$2:$H$60,"",0,1)</f>
        <v/>
      </c>
      <c r="C88">
        <v>0</v>
      </c>
    </row>
    <row r="89" spans="1:3" x14ac:dyDescent="0.25">
      <c r="A89" s="37" t="s">
        <v>487</v>
      </c>
      <c r="B89" t="str">
        <f>_xlfn.XLOOKUP(A89,Reference!$D$2:$D$60,Reference!$H$2:$H$60,"",0,1)</f>
        <v/>
      </c>
      <c r="C89">
        <v>0</v>
      </c>
    </row>
    <row r="90" spans="1:3" x14ac:dyDescent="0.25">
      <c r="A90" s="37" t="s">
        <v>489</v>
      </c>
      <c r="B90" t="str">
        <f>_xlfn.XLOOKUP(A90,Reference!$D$2:$D$60,Reference!$H$2:$H$60,"",0,1)</f>
        <v/>
      </c>
      <c r="C90">
        <v>0</v>
      </c>
    </row>
    <row r="91" spans="1:3" x14ac:dyDescent="0.25">
      <c r="A91" s="37" t="s">
        <v>491</v>
      </c>
      <c r="B91" t="str">
        <f>_xlfn.XLOOKUP(A91,Reference!$D$2:$D$60,Reference!$H$2:$H$60,"",0,1)</f>
        <v/>
      </c>
      <c r="C91">
        <v>0</v>
      </c>
    </row>
    <row r="92" spans="1:3" x14ac:dyDescent="0.25">
      <c r="A92" s="37" t="s">
        <v>493</v>
      </c>
      <c r="B92" t="str">
        <f>_xlfn.XLOOKUP(A92,Reference!$D$2:$D$60,Reference!$H$2:$H$60,"",0,1)</f>
        <v/>
      </c>
      <c r="C92">
        <v>0</v>
      </c>
    </row>
    <row r="93" spans="1:3" x14ac:dyDescent="0.25">
      <c r="A93" s="37" t="s">
        <v>495</v>
      </c>
      <c r="B93">
        <f>_xlfn.XLOOKUP(A93,Reference!$D$2:$D$60,Reference!$H$2:$H$60,"",0,1)</f>
        <v>2.3E-2</v>
      </c>
      <c r="C93">
        <v>2.3E-2</v>
      </c>
    </row>
    <row r="94" spans="1:3" x14ac:dyDescent="0.25">
      <c r="A94" s="37" t="s">
        <v>497</v>
      </c>
      <c r="B94" t="str">
        <f>_xlfn.XLOOKUP(A94,Reference!$D$2:$D$60,Reference!$H$2:$H$60,"",0,1)</f>
        <v/>
      </c>
      <c r="C94">
        <v>0</v>
      </c>
    </row>
    <row r="95" spans="1:3" x14ac:dyDescent="0.25">
      <c r="A95" s="37" t="s">
        <v>499</v>
      </c>
      <c r="B95" t="str">
        <f>_xlfn.XLOOKUP(A95,Reference!$D$2:$D$60,Reference!$H$2:$H$60,"",0,1)</f>
        <v/>
      </c>
      <c r="C95">
        <v>0</v>
      </c>
    </row>
    <row r="96" spans="1:3" x14ac:dyDescent="0.25">
      <c r="A96" s="37" t="s">
        <v>501</v>
      </c>
      <c r="B96" t="str">
        <f>_xlfn.XLOOKUP(A96,Reference!$D$2:$D$60,Reference!$H$2:$H$60,"",0,1)</f>
        <v/>
      </c>
      <c r="C96">
        <v>0</v>
      </c>
    </row>
    <row r="97" spans="1:3" x14ac:dyDescent="0.25">
      <c r="A97" s="37" t="s">
        <v>503</v>
      </c>
      <c r="B97" t="str">
        <f>_xlfn.XLOOKUP(A97,Reference!$D$2:$D$60,Reference!$H$2:$H$60,"",0,1)</f>
        <v/>
      </c>
      <c r="C97">
        <v>0</v>
      </c>
    </row>
    <row r="98" spans="1:3" x14ac:dyDescent="0.25">
      <c r="A98" s="37" t="s">
        <v>505</v>
      </c>
      <c r="B98" t="str">
        <f>_xlfn.XLOOKUP(A98,Reference!$D$2:$D$60,Reference!$H$2:$H$60,"",0,1)</f>
        <v/>
      </c>
      <c r="C98">
        <v>0</v>
      </c>
    </row>
    <row r="99" spans="1:3" x14ac:dyDescent="0.25">
      <c r="A99" s="37" t="s">
        <v>507</v>
      </c>
      <c r="B99">
        <f>_xlfn.XLOOKUP(A99,Reference!$D$2:$D$60,Reference!$H$2:$H$60,"",0,1)</f>
        <v>1.2E-2</v>
      </c>
      <c r="C99">
        <v>1.2E-2</v>
      </c>
    </row>
    <row r="100" spans="1:3" x14ac:dyDescent="0.25">
      <c r="A100" s="37" t="s">
        <v>509</v>
      </c>
      <c r="B100" t="str">
        <f>_xlfn.XLOOKUP(A100,Reference!$D$2:$D$60,Reference!$H$2:$H$60,"",0,1)</f>
        <v/>
      </c>
      <c r="C100">
        <v>0</v>
      </c>
    </row>
    <row r="101" spans="1:3" x14ac:dyDescent="0.25">
      <c r="A101" s="37" t="s">
        <v>511</v>
      </c>
      <c r="B101" t="str">
        <f>_xlfn.XLOOKUP(A101,Reference!$D$2:$D$60,Reference!$H$2:$H$60,"",0,1)</f>
        <v/>
      </c>
      <c r="C101">
        <v>0</v>
      </c>
    </row>
    <row r="102" spans="1:3" x14ac:dyDescent="0.25">
      <c r="A102" s="37" t="s">
        <v>513</v>
      </c>
      <c r="B102" t="str">
        <f>_xlfn.XLOOKUP(A102,Reference!$D$2:$D$60,Reference!$H$2:$H$60,"",0,1)</f>
        <v/>
      </c>
      <c r="C102">
        <v>0</v>
      </c>
    </row>
    <row r="103" spans="1:3" x14ac:dyDescent="0.25">
      <c r="A103" s="37" t="s">
        <v>515</v>
      </c>
      <c r="B103" t="str">
        <f>_xlfn.XLOOKUP(A103,Reference!$D$2:$D$60,Reference!$H$2:$H$60,"",0,1)</f>
        <v/>
      </c>
      <c r="C103">
        <v>0</v>
      </c>
    </row>
    <row r="104" spans="1:3" x14ac:dyDescent="0.25">
      <c r="A104" s="37" t="s">
        <v>517</v>
      </c>
      <c r="B104" t="str">
        <f>_xlfn.XLOOKUP(A104,Reference!$D$2:$D$60,Reference!$H$2:$H$60,"",0,1)</f>
        <v/>
      </c>
      <c r="C104">
        <v>0</v>
      </c>
    </row>
    <row r="105" spans="1:3" x14ac:dyDescent="0.25">
      <c r="A105" s="37" t="s">
        <v>519</v>
      </c>
      <c r="B105" t="str">
        <f>_xlfn.XLOOKUP(A105,Reference!$D$2:$D$60,Reference!$H$2:$H$60,"",0,1)</f>
        <v/>
      </c>
      <c r="C105">
        <v>0</v>
      </c>
    </row>
    <row r="106" spans="1:3" x14ac:dyDescent="0.25">
      <c r="A106" s="37" t="s">
        <v>521</v>
      </c>
      <c r="B106" t="str">
        <f>_xlfn.XLOOKUP(A106,Reference!$D$2:$D$60,Reference!$H$2:$H$60,"",0,1)</f>
        <v/>
      </c>
      <c r="C106">
        <v>0</v>
      </c>
    </row>
    <row r="107" spans="1:3" x14ac:dyDescent="0.25">
      <c r="A107" s="37" t="s">
        <v>523</v>
      </c>
      <c r="B107" t="str">
        <f>_xlfn.XLOOKUP(A107,Reference!$D$2:$D$60,Reference!$H$2:$H$60,"",0,1)</f>
        <v/>
      </c>
      <c r="C107">
        <v>0</v>
      </c>
    </row>
    <row r="108" spans="1:3" x14ac:dyDescent="0.25">
      <c r="A108" s="37" t="s">
        <v>525</v>
      </c>
      <c r="B108" t="str">
        <f>_xlfn.XLOOKUP(A108,Reference!$D$2:$D$60,Reference!$H$2:$H$60,"",0,1)</f>
        <v/>
      </c>
      <c r="C108">
        <v>0</v>
      </c>
    </row>
    <row r="109" spans="1:3" x14ac:dyDescent="0.25">
      <c r="A109" s="37" t="s">
        <v>527</v>
      </c>
      <c r="B109" t="str">
        <f>_xlfn.XLOOKUP(A109,Reference!$D$2:$D$60,Reference!$H$2:$H$60,"",0,1)</f>
        <v/>
      </c>
      <c r="C109">
        <v>0</v>
      </c>
    </row>
    <row r="110" spans="1:3" x14ac:dyDescent="0.25">
      <c r="A110" s="37" t="s">
        <v>529</v>
      </c>
      <c r="B110" t="str">
        <f>_xlfn.XLOOKUP(A110,Reference!$D$2:$D$60,Reference!$H$2:$H$60,"",0,1)</f>
        <v/>
      </c>
      <c r="C110">
        <v>0</v>
      </c>
    </row>
    <row r="111" spans="1:3" x14ac:dyDescent="0.25">
      <c r="A111" s="37" t="s">
        <v>531</v>
      </c>
      <c r="B111" t="str">
        <f>_xlfn.XLOOKUP(A111,Reference!$D$2:$D$60,Reference!$H$2:$H$60,"",0,1)</f>
        <v/>
      </c>
      <c r="C111">
        <v>0</v>
      </c>
    </row>
    <row r="112" spans="1:3" x14ac:dyDescent="0.25">
      <c r="A112" s="37" t="s">
        <v>533</v>
      </c>
      <c r="B112" t="str">
        <f>_xlfn.XLOOKUP(A112,Reference!$D$2:$D$60,Reference!$H$2:$H$60,"",0,1)</f>
        <v/>
      </c>
      <c r="C112">
        <v>0</v>
      </c>
    </row>
    <row r="113" spans="1:3" x14ac:dyDescent="0.25">
      <c r="A113" s="37" t="s">
        <v>535</v>
      </c>
      <c r="B113" t="str">
        <f>_xlfn.XLOOKUP(A113,Reference!$D$2:$D$60,Reference!$H$2:$H$60,"",0,1)</f>
        <v/>
      </c>
      <c r="C113">
        <v>0</v>
      </c>
    </row>
    <row r="114" spans="1:3" x14ac:dyDescent="0.25">
      <c r="A114" s="37" t="s">
        <v>537</v>
      </c>
      <c r="B114" t="str">
        <f>_xlfn.XLOOKUP(A114,Reference!$D$2:$D$60,Reference!$H$2:$H$60,"",0,1)</f>
        <v/>
      </c>
      <c r="C114">
        <v>0</v>
      </c>
    </row>
    <row r="115" spans="1:3" x14ac:dyDescent="0.25">
      <c r="A115" s="37" t="s">
        <v>539</v>
      </c>
      <c r="B115" t="str">
        <f>_xlfn.XLOOKUP(A115,Reference!$D$2:$D$60,Reference!$H$2:$H$60,"",0,1)</f>
        <v/>
      </c>
      <c r="C115">
        <v>0</v>
      </c>
    </row>
    <row r="116" spans="1:3" x14ac:dyDescent="0.25">
      <c r="A116" s="37" t="s">
        <v>541</v>
      </c>
      <c r="B116" t="str">
        <f>_xlfn.XLOOKUP(A116,Reference!$D$2:$D$60,Reference!$H$2:$H$60,"",0,1)</f>
        <v/>
      </c>
      <c r="C116">
        <v>0</v>
      </c>
    </row>
    <row r="117" spans="1:3" x14ac:dyDescent="0.25">
      <c r="A117" s="37" t="s">
        <v>543</v>
      </c>
      <c r="B117" t="str">
        <f>_xlfn.XLOOKUP(A117,Reference!$D$2:$D$60,Reference!$H$2:$H$60,"",0,1)</f>
        <v/>
      </c>
      <c r="C117">
        <v>0</v>
      </c>
    </row>
    <row r="118" spans="1:3" x14ac:dyDescent="0.25">
      <c r="A118" s="37" t="s">
        <v>545</v>
      </c>
      <c r="B118" t="str">
        <f>_xlfn.XLOOKUP(A118,Reference!$D$2:$D$60,Reference!$H$2:$H$60,"",0,1)</f>
        <v/>
      </c>
      <c r="C118">
        <v>0</v>
      </c>
    </row>
    <row r="119" spans="1:3" x14ac:dyDescent="0.25">
      <c r="A119" s="37" t="s">
        <v>547</v>
      </c>
      <c r="B119" t="str">
        <f>_xlfn.XLOOKUP(A119,Reference!$D$2:$D$60,Reference!$H$2:$H$60,"",0,1)</f>
        <v/>
      </c>
      <c r="C119">
        <v>0</v>
      </c>
    </row>
    <row r="120" spans="1:3" x14ac:dyDescent="0.25">
      <c r="A120" s="37" t="s">
        <v>549</v>
      </c>
      <c r="B120" t="str">
        <f>_xlfn.XLOOKUP(A120,Reference!$D$2:$D$60,Reference!$H$2:$H$60,"",0,1)</f>
        <v/>
      </c>
      <c r="C120">
        <v>0</v>
      </c>
    </row>
    <row r="121" spans="1:3" x14ac:dyDescent="0.25">
      <c r="A121" s="37" t="s">
        <v>551</v>
      </c>
      <c r="B121" t="str">
        <f>_xlfn.XLOOKUP(A121,Reference!$D$2:$D$60,Reference!$H$2:$H$60,"",0,1)</f>
        <v/>
      </c>
      <c r="C121">
        <v>0</v>
      </c>
    </row>
    <row r="122" spans="1:3" x14ac:dyDescent="0.25">
      <c r="A122" s="37" t="s">
        <v>553</v>
      </c>
      <c r="B122" t="str">
        <f>_xlfn.XLOOKUP(A122,Reference!$D$2:$D$60,Reference!$H$2:$H$60,"",0,1)</f>
        <v/>
      </c>
      <c r="C122">
        <v>0</v>
      </c>
    </row>
    <row r="123" spans="1:3" x14ac:dyDescent="0.25">
      <c r="A123" s="37" t="s">
        <v>555</v>
      </c>
      <c r="B123" t="str">
        <f>_xlfn.XLOOKUP(A123,Reference!$D$2:$D$60,Reference!$H$2:$H$60,"",0,1)</f>
        <v/>
      </c>
      <c r="C123">
        <v>0</v>
      </c>
    </row>
    <row r="124" spans="1:3" x14ac:dyDescent="0.25">
      <c r="A124" s="37" t="s">
        <v>557</v>
      </c>
      <c r="B124">
        <f>_xlfn.XLOOKUP(A124,Reference!$D$2:$D$60,Reference!$H$2:$H$60,"",0,1)</f>
        <v>0</v>
      </c>
      <c r="C124">
        <v>0</v>
      </c>
    </row>
    <row r="125" spans="1:3" x14ac:dyDescent="0.25">
      <c r="A125" s="37" t="s">
        <v>559</v>
      </c>
      <c r="B125">
        <f>_xlfn.XLOOKUP(A125,Reference!$D$2:$D$60,Reference!$H$2:$H$60,"",0,1)</f>
        <v>0.11899999999999999</v>
      </c>
      <c r="C125">
        <v>0.11899999999999999</v>
      </c>
    </row>
    <row r="126" spans="1:3" x14ac:dyDescent="0.25">
      <c r="A126" s="37" t="s">
        <v>561</v>
      </c>
      <c r="B126" t="str">
        <f>_xlfn.XLOOKUP(A126,Reference!$D$2:$D$60,Reference!$H$2:$H$60,"",0,1)</f>
        <v/>
      </c>
      <c r="C126">
        <v>0</v>
      </c>
    </row>
    <row r="127" spans="1:3" x14ac:dyDescent="0.25">
      <c r="A127" s="37" t="s">
        <v>563</v>
      </c>
      <c r="B127">
        <f>_xlfn.XLOOKUP(A127,Reference!$D$2:$D$60,Reference!$H$2:$H$60,"",0,1)</f>
        <v>1E-3</v>
      </c>
      <c r="C127">
        <v>1E-3</v>
      </c>
    </row>
    <row r="128" spans="1:3" x14ac:dyDescent="0.25">
      <c r="A128" s="37" t="s">
        <v>565</v>
      </c>
      <c r="B128">
        <f>_xlfn.XLOOKUP(A128,Reference!$D$2:$D$60,Reference!$H$2:$H$60,"",0,1)</f>
        <v>0</v>
      </c>
      <c r="C128">
        <v>0</v>
      </c>
    </row>
    <row r="129" spans="1:3" x14ac:dyDescent="0.25">
      <c r="A129" s="37" t="s">
        <v>567</v>
      </c>
      <c r="B129" t="str">
        <f>_xlfn.XLOOKUP(A129,Reference!$D$2:$D$60,Reference!$H$2:$H$60,"",0,1)</f>
        <v/>
      </c>
      <c r="C129">
        <v>0</v>
      </c>
    </row>
    <row r="130" spans="1:3" x14ac:dyDescent="0.25">
      <c r="A130" s="37" t="s">
        <v>569</v>
      </c>
      <c r="B130" t="str">
        <f>_xlfn.XLOOKUP(A130,Reference!$D$2:$D$60,Reference!$H$2:$H$60,"",0,1)</f>
        <v/>
      </c>
      <c r="C130">
        <v>0</v>
      </c>
    </row>
    <row r="131" spans="1:3" x14ac:dyDescent="0.25">
      <c r="A131" s="37" t="s">
        <v>571</v>
      </c>
      <c r="B131">
        <f>_xlfn.XLOOKUP(A131,Reference!$D$2:$D$60,Reference!$H$2:$H$60,"",0,1)</f>
        <v>0</v>
      </c>
      <c r="C131">
        <v>0</v>
      </c>
    </row>
    <row r="132" spans="1:3" x14ac:dyDescent="0.25">
      <c r="A132" s="37" t="s">
        <v>573</v>
      </c>
      <c r="B132" t="str">
        <f>_xlfn.XLOOKUP(A132,Reference!$D$2:$D$60,Reference!$H$2:$H$60,"",0,1)</f>
        <v/>
      </c>
      <c r="C132">
        <v>0</v>
      </c>
    </row>
    <row r="133" spans="1:3" x14ac:dyDescent="0.25">
      <c r="A133" s="37" t="s">
        <v>575</v>
      </c>
      <c r="B133" t="str">
        <f>_xlfn.XLOOKUP(A133,Reference!$D$2:$D$60,Reference!$H$2:$H$60,"",0,1)</f>
        <v/>
      </c>
      <c r="C133">
        <v>0</v>
      </c>
    </row>
    <row r="134" spans="1:3" x14ac:dyDescent="0.25">
      <c r="A134" s="37" t="s">
        <v>577</v>
      </c>
      <c r="B134" t="str">
        <f>_xlfn.XLOOKUP(A134,Reference!$D$2:$D$60,Reference!$H$2:$H$60,"",0,1)</f>
        <v/>
      </c>
      <c r="C134">
        <v>0</v>
      </c>
    </row>
    <row r="135" spans="1:3" x14ac:dyDescent="0.25">
      <c r="A135" s="37" t="s">
        <v>579</v>
      </c>
      <c r="B135" t="str">
        <f>_xlfn.XLOOKUP(A135,Reference!$D$2:$D$60,Reference!$H$2:$H$60,"",0,1)</f>
        <v/>
      </c>
      <c r="C135">
        <v>0</v>
      </c>
    </row>
    <row r="136" spans="1:3" x14ac:dyDescent="0.25">
      <c r="A136" s="37" t="s">
        <v>581</v>
      </c>
      <c r="B136" t="str">
        <f>_xlfn.XLOOKUP(A136,Reference!$D$2:$D$60,Reference!$H$2:$H$60,"",0,1)</f>
        <v/>
      </c>
      <c r="C136">
        <v>0</v>
      </c>
    </row>
    <row r="137" spans="1:3" x14ac:dyDescent="0.25">
      <c r="A137" s="37" t="s">
        <v>583</v>
      </c>
      <c r="B137" t="str">
        <f>_xlfn.XLOOKUP(A137,Reference!$D$2:$D$60,Reference!$H$2:$H$60,"",0,1)</f>
        <v/>
      </c>
      <c r="C137">
        <v>0</v>
      </c>
    </row>
    <row r="138" spans="1:3" x14ac:dyDescent="0.25">
      <c r="A138" s="37" t="s">
        <v>585</v>
      </c>
      <c r="B138" t="str">
        <f>_xlfn.XLOOKUP(A138,Reference!$D$2:$D$60,Reference!$H$2:$H$60,"",0,1)</f>
        <v/>
      </c>
      <c r="C138">
        <v>0</v>
      </c>
    </row>
    <row r="139" spans="1:3" x14ac:dyDescent="0.25">
      <c r="A139" s="37" t="s">
        <v>587</v>
      </c>
      <c r="B139" t="str">
        <f>_xlfn.XLOOKUP(A139,Reference!$D$2:$D$60,Reference!$H$2:$H$60,"",0,1)</f>
        <v/>
      </c>
      <c r="C139">
        <v>0</v>
      </c>
    </row>
    <row r="140" spans="1:3" x14ac:dyDescent="0.25">
      <c r="A140" s="37" t="s">
        <v>589</v>
      </c>
      <c r="B140">
        <f>_xlfn.XLOOKUP(A140,Reference!$D$2:$D$60,Reference!$H$2:$H$60,"",0,1)</f>
        <v>1.2549999999999999</v>
      </c>
      <c r="C140">
        <v>1.2549999999999999</v>
      </c>
    </row>
    <row r="141" spans="1:3" x14ac:dyDescent="0.25">
      <c r="A141" s="37" t="s">
        <v>591</v>
      </c>
      <c r="B141" t="str">
        <f>_xlfn.XLOOKUP(A141,Reference!$D$2:$D$60,Reference!$H$2:$H$60,"",0,1)</f>
        <v/>
      </c>
      <c r="C141">
        <v>0</v>
      </c>
    </row>
    <row r="142" spans="1:3" x14ac:dyDescent="0.25">
      <c r="A142" s="37" t="s">
        <v>593</v>
      </c>
      <c r="B142" t="str">
        <f>_xlfn.XLOOKUP(A142,Reference!$D$2:$D$60,Reference!$H$2:$H$60,"",0,1)</f>
        <v/>
      </c>
      <c r="C142">
        <v>0</v>
      </c>
    </row>
    <row r="143" spans="1:3" x14ac:dyDescent="0.25">
      <c r="A143" s="37" t="s">
        <v>595</v>
      </c>
      <c r="B143" t="str">
        <f>_xlfn.XLOOKUP(A143,Reference!$D$2:$D$60,Reference!$H$2:$H$60,"",0,1)</f>
        <v/>
      </c>
      <c r="C143">
        <v>0</v>
      </c>
    </row>
    <row r="144" spans="1:3" x14ac:dyDescent="0.25">
      <c r="A144" s="37" t="s">
        <v>597</v>
      </c>
      <c r="B144">
        <f>_xlfn.XLOOKUP(A144,Reference!$D$2:$D$60,Reference!$H$2:$H$60,"",0,1)</f>
        <v>0.109</v>
      </c>
      <c r="C144">
        <v>0.109</v>
      </c>
    </row>
    <row r="145" spans="1:3" x14ac:dyDescent="0.25">
      <c r="A145" s="37" t="s">
        <v>599</v>
      </c>
      <c r="B145" t="str">
        <f>_xlfn.XLOOKUP(A145,Reference!$D$2:$D$60,Reference!$H$2:$H$60,"",0,1)</f>
        <v/>
      </c>
      <c r="C145">
        <v>0</v>
      </c>
    </row>
    <row r="146" spans="1:3" x14ac:dyDescent="0.25">
      <c r="A146" s="37" t="s">
        <v>601</v>
      </c>
      <c r="B146">
        <f>_xlfn.XLOOKUP(A146,Reference!$D$2:$D$60,Reference!$H$2:$H$60,"",0,1)</f>
        <v>8.3000000000000004E-2</v>
      </c>
      <c r="C146">
        <v>8.3000000000000004E-2</v>
      </c>
    </row>
    <row r="147" spans="1:3" x14ac:dyDescent="0.25">
      <c r="A147" s="37" t="s">
        <v>603</v>
      </c>
      <c r="B147">
        <f>_xlfn.XLOOKUP(A147,Reference!$D$2:$D$60,Reference!$H$2:$H$60,"",0,1)</f>
        <v>1.9E-2</v>
      </c>
      <c r="C147">
        <v>1.9E-2</v>
      </c>
    </row>
    <row r="148" spans="1:3" x14ac:dyDescent="0.25">
      <c r="A148" s="37" t="s">
        <v>605</v>
      </c>
      <c r="B148" t="str">
        <f>_xlfn.XLOOKUP(A148,Reference!$D$2:$D$60,Reference!$H$2:$H$60,"",0,1)</f>
        <v/>
      </c>
      <c r="C148">
        <v>0</v>
      </c>
    </row>
    <row r="149" spans="1:3" x14ac:dyDescent="0.25">
      <c r="A149" s="37" t="s">
        <v>607</v>
      </c>
      <c r="B149" t="str">
        <f>_xlfn.XLOOKUP(A149,Reference!$D$2:$D$60,Reference!$H$2:$H$60,"",0,1)</f>
        <v/>
      </c>
      <c r="C149">
        <v>0</v>
      </c>
    </row>
    <row r="150" spans="1:3" x14ac:dyDescent="0.25">
      <c r="A150" s="37" t="s">
        <v>609</v>
      </c>
      <c r="B150" t="str">
        <f>_xlfn.XLOOKUP(A150,Reference!$D$2:$D$60,Reference!$H$2:$H$60,"",0,1)</f>
        <v/>
      </c>
      <c r="C150">
        <v>0</v>
      </c>
    </row>
    <row r="151" spans="1:3" x14ac:dyDescent="0.25">
      <c r="A151" s="37" t="s">
        <v>611</v>
      </c>
      <c r="B151" t="str">
        <f>_xlfn.XLOOKUP(A151,Reference!$D$2:$D$60,Reference!$H$2:$H$60,"",0,1)</f>
        <v/>
      </c>
      <c r="C151">
        <v>0</v>
      </c>
    </row>
    <row r="152" spans="1:3" x14ac:dyDescent="0.25">
      <c r="A152" s="37" t="s">
        <v>613</v>
      </c>
      <c r="B152">
        <f>_xlfn.XLOOKUP(A152,Reference!$D$2:$D$60,Reference!$H$2:$H$60,"",0,1)</f>
        <v>2.4E-2</v>
      </c>
      <c r="C152">
        <v>2.4E-2</v>
      </c>
    </row>
    <row r="153" spans="1:3" x14ac:dyDescent="0.25">
      <c r="A153" s="37" t="s">
        <v>615</v>
      </c>
      <c r="B153" t="str">
        <f>_xlfn.XLOOKUP(A153,Reference!$D$2:$D$60,Reference!$H$2:$H$60,"",0,1)</f>
        <v/>
      </c>
      <c r="C153">
        <v>0</v>
      </c>
    </row>
    <row r="154" spans="1:3" x14ac:dyDescent="0.25">
      <c r="A154" s="37" t="s">
        <v>617</v>
      </c>
      <c r="B154" t="str">
        <f>_xlfn.XLOOKUP(A154,Reference!$D$2:$D$60,Reference!$H$2:$H$60,"",0,1)</f>
        <v/>
      </c>
      <c r="C154">
        <v>0</v>
      </c>
    </row>
    <row r="155" spans="1:3" x14ac:dyDescent="0.25">
      <c r="A155" s="37" t="s">
        <v>619</v>
      </c>
      <c r="B155" t="str">
        <f>_xlfn.XLOOKUP(A155,Reference!$D$2:$D$60,Reference!$H$2:$H$60,"",0,1)</f>
        <v/>
      </c>
      <c r="C155">
        <v>0</v>
      </c>
    </row>
    <row r="156" spans="1:3" x14ac:dyDescent="0.25">
      <c r="A156" s="37" t="s">
        <v>621</v>
      </c>
      <c r="B156" t="str">
        <f>_xlfn.XLOOKUP(A156,Reference!$D$2:$D$60,Reference!$H$2:$H$60,"",0,1)</f>
        <v/>
      </c>
      <c r="C156">
        <v>0</v>
      </c>
    </row>
    <row r="157" spans="1:3" x14ac:dyDescent="0.25">
      <c r="A157" s="37" t="s">
        <v>623</v>
      </c>
      <c r="B157" t="str">
        <f>_xlfn.XLOOKUP(A157,Reference!$D$2:$D$60,Reference!$H$2:$H$60,"",0,1)</f>
        <v/>
      </c>
      <c r="C157">
        <v>0</v>
      </c>
    </row>
    <row r="158" spans="1:3" x14ac:dyDescent="0.25">
      <c r="A158" s="37" t="s">
        <v>625</v>
      </c>
      <c r="B158" t="str">
        <f>_xlfn.XLOOKUP(A158,Reference!$D$2:$D$60,Reference!$H$2:$H$60,"",0,1)</f>
        <v/>
      </c>
      <c r="C158">
        <v>0</v>
      </c>
    </row>
    <row r="159" spans="1:3" x14ac:dyDescent="0.25">
      <c r="A159" s="37" t="s">
        <v>627</v>
      </c>
      <c r="B159" t="str">
        <f>_xlfn.XLOOKUP(A159,Reference!$D$2:$D$60,Reference!$H$2:$H$60,"",0,1)</f>
        <v/>
      </c>
      <c r="C159">
        <v>0</v>
      </c>
    </row>
    <row r="160" spans="1:3" x14ac:dyDescent="0.25">
      <c r="A160" s="37" t="s">
        <v>629</v>
      </c>
      <c r="B160" t="str">
        <f>_xlfn.XLOOKUP(A160,Reference!$D$2:$D$60,Reference!$H$2:$H$60,"",0,1)</f>
        <v/>
      </c>
      <c r="C160">
        <v>0</v>
      </c>
    </row>
    <row r="161" spans="1:3" x14ac:dyDescent="0.25">
      <c r="A161" s="37" t="s">
        <v>631</v>
      </c>
      <c r="B161" t="str">
        <f>_xlfn.XLOOKUP(A161,Reference!$D$2:$D$60,Reference!$H$2:$H$60,"",0,1)</f>
        <v/>
      </c>
      <c r="C161">
        <v>0</v>
      </c>
    </row>
    <row r="162" spans="1:3" x14ac:dyDescent="0.25">
      <c r="A162" s="37" t="s">
        <v>633</v>
      </c>
      <c r="B162" t="str">
        <f>_xlfn.XLOOKUP(A162,Reference!$D$2:$D$60,Reference!$H$2:$H$60,"",0,1)</f>
        <v/>
      </c>
      <c r="C162">
        <v>0</v>
      </c>
    </row>
    <row r="163" spans="1:3" x14ac:dyDescent="0.25">
      <c r="A163" s="37" t="s">
        <v>635</v>
      </c>
      <c r="B163" t="str">
        <f>_xlfn.XLOOKUP(A163,Reference!$D$2:$D$60,Reference!$H$2:$H$60,"",0,1)</f>
        <v/>
      </c>
      <c r="C163">
        <v>0</v>
      </c>
    </row>
    <row r="164" spans="1:3" x14ac:dyDescent="0.25">
      <c r="A164" s="37" t="s">
        <v>637</v>
      </c>
      <c r="B164" t="str">
        <f>_xlfn.XLOOKUP(A164,Reference!$D$2:$D$60,Reference!$H$2:$H$60,"",0,1)</f>
        <v/>
      </c>
      <c r="C164">
        <v>0</v>
      </c>
    </row>
    <row r="165" spans="1:3" x14ac:dyDescent="0.25">
      <c r="A165" s="37" t="s">
        <v>639</v>
      </c>
      <c r="B165" t="str">
        <f>_xlfn.XLOOKUP(A165,Reference!$D$2:$D$60,Reference!$H$2:$H$60,"",0,1)</f>
        <v/>
      </c>
      <c r="C165">
        <v>0</v>
      </c>
    </row>
    <row r="166" spans="1:3" x14ac:dyDescent="0.25">
      <c r="A166" s="37" t="s">
        <v>641</v>
      </c>
      <c r="B166" t="str">
        <f>_xlfn.XLOOKUP(A166,Reference!$D$2:$D$60,Reference!$H$2:$H$60,"",0,1)</f>
        <v/>
      </c>
      <c r="C166">
        <v>0</v>
      </c>
    </row>
    <row r="167" spans="1:3" x14ac:dyDescent="0.25">
      <c r="A167" s="37" t="s">
        <v>643</v>
      </c>
      <c r="B167" t="str">
        <f>_xlfn.XLOOKUP(A167,Reference!$D$2:$D$60,Reference!$H$2:$H$60,"",0,1)</f>
        <v/>
      </c>
      <c r="C167">
        <v>0</v>
      </c>
    </row>
    <row r="168" spans="1:3" x14ac:dyDescent="0.25">
      <c r="A168" s="37" t="s">
        <v>645</v>
      </c>
      <c r="B168" t="str">
        <f>_xlfn.XLOOKUP(A168,Reference!$D$2:$D$60,Reference!$H$2:$H$60,"",0,1)</f>
        <v/>
      </c>
      <c r="C168">
        <v>0</v>
      </c>
    </row>
    <row r="169" spans="1:3" x14ac:dyDescent="0.25">
      <c r="A169" s="37" t="s">
        <v>647</v>
      </c>
      <c r="B169" t="str">
        <f>_xlfn.XLOOKUP(A169,Reference!$D$2:$D$60,Reference!$H$2:$H$60,"",0,1)</f>
        <v/>
      </c>
      <c r="C169">
        <v>0</v>
      </c>
    </row>
    <row r="170" spans="1:3" x14ac:dyDescent="0.25">
      <c r="A170" s="37" t="s">
        <v>649</v>
      </c>
      <c r="B170" t="str">
        <f>_xlfn.XLOOKUP(A170,Reference!$D$2:$D$60,Reference!$H$2:$H$60,"",0,1)</f>
        <v/>
      </c>
      <c r="C170">
        <v>0</v>
      </c>
    </row>
    <row r="171" spans="1:3" x14ac:dyDescent="0.25">
      <c r="A171" s="37" t="s">
        <v>651</v>
      </c>
      <c r="B171" t="str">
        <f>_xlfn.XLOOKUP(A171,Reference!$D$2:$D$60,Reference!$H$2:$H$60,"",0,1)</f>
        <v/>
      </c>
      <c r="C171">
        <v>0</v>
      </c>
    </row>
    <row r="172" spans="1:3" x14ac:dyDescent="0.25">
      <c r="A172" s="37" t="s">
        <v>653</v>
      </c>
      <c r="B172" t="str">
        <f>_xlfn.XLOOKUP(A172,Reference!$D$2:$D$60,Reference!$H$2:$H$60,"",0,1)</f>
        <v/>
      </c>
      <c r="C172">
        <v>0</v>
      </c>
    </row>
    <row r="173" spans="1:3" x14ac:dyDescent="0.25">
      <c r="A173" s="37" t="s">
        <v>655</v>
      </c>
      <c r="B173">
        <f>_xlfn.XLOOKUP(A173,Reference!$D$2:$D$60,Reference!$H$2:$H$60,"",0,1)</f>
        <v>4.1000000000000002E-2</v>
      </c>
      <c r="C173">
        <v>4.1000000000000002E-2</v>
      </c>
    </row>
    <row r="174" spans="1:3" x14ac:dyDescent="0.25">
      <c r="A174" s="37" t="s">
        <v>657</v>
      </c>
      <c r="B174">
        <f>_xlfn.XLOOKUP(A174,Reference!$D$2:$D$60,Reference!$H$2:$H$60,"",0,1)</f>
        <v>4.8000000000000001E-2</v>
      </c>
      <c r="C174">
        <v>4.8000000000000001E-2</v>
      </c>
    </row>
    <row r="175" spans="1:3" x14ac:dyDescent="0.25">
      <c r="A175" s="37" t="s">
        <v>659</v>
      </c>
      <c r="B175">
        <f>_xlfn.XLOOKUP(A175,Reference!$D$2:$D$60,Reference!$H$2:$H$60,"",0,1)</f>
        <v>2.5000000000000001E-2</v>
      </c>
      <c r="C175">
        <v>2.5000000000000001E-2</v>
      </c>
    </row>
    <row r="176" spans="1:3" x14ac:dyDescent="0.25">
      <c r="A176" s="37" t="s">
        <v>661</v>
      </c>
      <c r="B176">
        <f>_xlfn.XLOOKUP(A176,Reference!$D$2:$D$60,Reference!$H$2:$H$60,"",0,1)</f>
        <v>4.8000000000000001E-2</v>
      </c>
      <c r="C176">
        <v>4.8000000000000001E-2</v>
      </c>
    </row>
    <row r="177" spans="1:3" x14ac:dyDescent="0.25">
      <c r="A177" s="37" t="s">
        <v>662</v>
      </c>
      <c r="B177">
        <f>_xlfn.XLOOKUP(A177,Reference!$D$2:$D$60,Reference!$H$2:$H$60,"",0,1)</f>
        <v>1.7000000000000001E-2</v>
      </c>
      <c r="C177">
        <v>1.7000000000000001E-2</v>
      </c>
    </row>
    <row r="178" spans="1:3" x14ac:dyDescent="0.25">
      <c r="A178" s="37" t="s">
        <v>664</v>
      </c>
      <c r="B178" t="str">
        <f>_xlfn.XLOOKUP(A178,Reference!$D$2:$D$60,Reference!$H$2:$H$60,"",0,1)</f>
        <v/>
      </c>
      <c r="C178">
        <v>0</v>
      </c>
    </row>
    <row r="179" spans="1:3" x14ac:dyDescent="0.25">
      <c r="A179" s="37" t="s">
        <v>666</v>
      </c>
      <c r="B179" t="str">
        <f>_xlfn.XLOOKUP(A179,Reference!$D$2:$D$60,Reference!$H$2:$H$60,"",0,1)</f>
        <v/>
      </c>
      <c r="C179">
        <v>0</v>
      </c>
    </row>
    <row r="180" spans="1:3" x14ac:dyDescent="0.25">
      <c r="A180" s="37" t="s">
        <v>668</v>
      </c>
      <c r="B180" t="str">
        <f>_xlfn.XLOOKUP(A180,Reference!$D$2:$D$60,Reference!$H$2:$H$60,"",0,1)</f>
        <v/>
      </c>
      <c r="C180">
        <v>0</v>
      </c>
    </row>
    <row r="181" spans="1:3" x14ac:dyDescent="0.25">
      <c r="A181" s="37" t="s">
        <v>670</v>
      </c>
      <c r="B181" t="str">
        <f>_xlfn.XLOOKUP(A181,Reference!$D$2:$D$60,Reference!$H$2:$H$60,"",0,1)</f>
        <v/>
      </c>
      <c r="C181">
        <v>0</v>
      </c>
    </row>
    <row r="182" spans="1:3" x14ac:dyDescent="0.25">
      <c r="A182" s="37" t="s">
        <v>672</v>
      </c>
      <c r="B182" t="str">
        <f>_xlfn.XLOOKUP(A182,Reference!$D$2:$D$60,Reference!$H$2:$H$60,"",0,1)</f>
        <v/>
      </c>
      <c r="C182">
        <v>0</v>
      </c>
    </row>
    <row r="183" spans="1:3" x14ac:dyDescent="0.25">
      <c r="A183" s="37" t="s">
        <v>674</v>
      </c>
      <c r="B183" t="str">
        <f>_xlfn.XLOOKUP(A183,Reference!$D$2:$D$60,Reference!$H$2:$H$60,"",0,1)</f>
        <v/>
      </c>
      <c r="C183">
        <v>0</v>
      </c>
    </row>
    <row r="184" spans="1:3" x14ac:dyDescent="0.25">
      <c r="A184" s="37" t="s">
        <v>676</v>
      </c>
      <c r="B184" t="str">
        <f>_xlfn.XLOOKUP(A184,Reference!$D$2:$D$60,Reference!$H$2:$H$60,"",0,1)</f>
        <v/>
      </c>
      <c r="C184">
        <v>0</v>
      </c>
    </row>
    <row r="185" spans="1:3" x14ac:dyDescent="0.25">
      <c r="A185" s="37" t="s">
        <v>678</v>
      </c>
      <c r="B185" t="str">
        <f>_xlfn.XLOOKUP(A185,Reference!$D$2:$D$60,Reference!$H$2:$H$60,"",0,1)</f>
        <v/>
      </c>
      <c r="C185">
        <v>0</v>
      </c>
    </row>
    <row r="186" spans="1:3" x14ac:dyDescent="0.25">
      <c r="A186" s="37" t="s">
        <v>680</v>
      </c>
      <c r="B186" t="str">
        <f>_xlfn.XLOOKUP(A186,Reference!$D$2:$D$60,Reference!$H$2:$H$60,"",0,1)</f>
        <v/>
      </c>
      <c r="C186">
        <v>0</v>
      </c>
    </row>
    <row r="187" spans="1:3" x14ac:dyDescent="0.25">
      <c r="A187" s="37" t="s">
        <v>682</v>
      </c>
      <c r="B187" t="str">
        <f>_xlfn.XLOOKUP(A187,Reference!$D$2:$D$60,Reference!$H$2:$H$60,"",0,1)</f>
        <v/>
      </c>
      <c r="C187">
        <v>0</v>
      </c>
    </row>
    <row r="188" spans="1:3" x14ac:dyDescent="0.25">
      <c r="A188" s="37" t="s">
        <v>684</v>
      </c>
      <c r="B188" t="str">
        <f>_xlfn.XLOOKUP(A188,Reference!$D$2:$D$60,Reference!$H$2:$H$60,"",0,1)</f>
        <v/>
      </c>
      <c r="C188">
        <v>0</v>
      </c>
    </row>
    <row r="189" spans="1:3" x14ac:dyDescent="0.25">
      <c r="A189" s="37" t="s">
        <v>686</v>
      </c>
      <c r="B189" t="str">
        <f>_xlfn.XLOOKUP(A189,Reference!$D$2:$D$60,Reference!$H$2:$H$60,"",0,1)</f>
        <v/>
      </c>
      <c r="C189">
        <v>0</v>
      </c>
    </row>
    <row r="190" spans="1:3" x14ac:dyDescent="0.25">
      <c r="A190" s="37" t="s">
        <v>688</v>
      </c>
      <c r="B190" t="str">
        <f>_xlfn.XLOOKUP(A190,Reference!$D$2:$D$60,Reference!$H$2:$H$60,"",0,1)</f>
        <v/>
      </c>
      <c r="C190">
        <v>0</v>
      </c>
    </row>
    <row r="191" spans="1:3" x14ac:dyDescent="0.25">
      <c r="A191" s="37" t="s">
        <v>690</v>
      </c>
      <c r="B191" t="str">
        <f>_xlfn.XLOOKUP(A191,Reference!$D$2:$D$60,Reference!$H$2:$H$60,"",0,1)</f>
        <v/>
      </c>
      <c r="C191">
        <v>0</v>
      </c>
    </row>
    <row r="192" spans="1:3" x14ac:dyDescent="0.25">
      <c r="A192" s="37" t="s">
        <v>692</v>
      </c>
      <c r="B192">
        <f>_xlfn.XLOOKUP(A192,Reference!$D$2:$D$60,Reference!$H$2:$H$60,"",0,1)</f>
        <v>5.8999999999999997E-2</v>
      </c>
      <c r="C192">
        <v>5.8999999999999997E-2</v>
      </c>
    </row>
    <row r="193" spans="1:3" x14ac:dyDescent="0.25">
      <c r="A193" s="37" t="s">
        <v>694</v>
      </c>
      <c r="B193" t="str">
        <f>_xlfn.XLOOKUP(A193,Reference!$D$2:$D$60,Reference!$H$2:$H$60,"",0,1)</f>
        <v/>
      </c>
      <c r="C193">
        <v>0</v>
      </c>
    </row>
    <row r="194" spans="1:3" x14ac:dyDescent="0.25">
      <c r="A194" s="37" t="s">
        <v>696</v>
      </c>
      <c r="B194" t="str">
        <f>_xlfn.XLOOKUP(A194,Reference!$D$2:$D$60,Reference!$H$2:$H$60,"",0,1)</f>
        <v/>
      </c>
      <c r="C194">
        <v>0</v>
      </c>
    </row>
    <row r="195" spans="1:3" x14ac:dyDescent="0.25">
      <c r="A195" s="37" t="s">
        <v>698</v>
      </c>
      <c r="B195">
        <f>_xlfn.XLOOKUP(A195,Reference!$D$2:$D$60,Reference!$H$2:$H$60,"",0,1)</f>
        <v>0.99299999999999999</v>
      </c>
      <c r="C195">
        <v>0.99299999999999999</v>
      </c>
    </row>
    <row r="196" spans="1:3" x14ac:dyDescent="0.25">
      <c r="A196" s="37" t="s">
        <v>700</v>
      </c>
      <c r="B196">
        <f>_xlfn.XLOOKUP(A196,Reference!$D$2:$D$60,Reference!$H$2:$H$60,"",0,1)</f>
        <v>8.0000000000000002E-3</v>
      </c>
      <c r="C196">
        <v>8.0000000000000002E-3</v>
      </c>
    </row>
    <row r="197" spans="1:3" x14ac:dyDescent="0.25">
      <c r="A197" s="37" t="s">
        <v>702</v>
      </c>
      <c r="B197">
        <f>_xlfn.XLOOKUP(A197,Reference!$D$2:$D$60,Reference!$H$2:$H$60,"",0,1)</f>
        <v>0.123</v>
      </c>
      <c r="C197">
        <v>0.123</v>
      </c>
    </row>
    <row r="198" spans="1:3" x14ac:dyDescent="0.25">
      <c r="A198" s="37" t="s">
        <v>704</v>
      </c>
      <c r="B198">
        <f>_xlfn.XLOOKUP(A198,Reference!$D$2:$D$60,Reference!$H$2:$H$60,"",0,1)</f>
        <v>7.1999999999999995E-2</v>
      </c>
      <c r="C198">
        <v>7.1999999999999995E-2</v>
      </c>
    </row>
    <row r="199" spans="1:3" x14ac:dyDescent="0.25">
      <c r="A199" s="37" t="s">
        <v>706</v>
      </c>
      <c r="B199">
        <f>_xlfn.XLOOKUP(A199,Reference!$D$2:$D$60,Reference!$H$2:$H$60,"",0,1)</f>
        <v>0</v>
      </c>
      <c r="C199">
        <v>0</v>
      </c>
    </row>
    <row r="200" spans="1:3" x14ac:dyDescent="0.25">
      <c r="A200" s="37" t="s">
        <v>708</v>
      </c>
      <c r="B200">
        <f>_xlfn.XLOOKUP(A200,Reference!$D$2:$D$60,Reference!$H$2:$H$60,"",0,1)</f>
        <v>0</v>
      </c>
      <c r="C200">
        <v>0</v>
      </c>
    </row>
    <row r="201" spans="1:3" x14ac:dyDescent="0.25">
      <c r="A201" s="37" t="s">
        <v>710</v>
      </c>
      <c r="B201" t="str">
        <f>_xlfn.XLOOKUP(A201,Reference!$D$2:$D$60,Reference!$H$2:$H$60,"",0,1)</f>
        <v/>
      </c>
      <c r="C201">
        <v>0</v>
      </c>
    </row>
    <row r="202" spans="1:3" x14ac:dyDescent="0.25">
      <c r="A202" s="37" t="s">
        <v>712</v>
      </c>
      <c r="B202" t="str">
        <f>_xlfn.XLOOKUP(A202,Reference!$D$2:$D$60,Reference!$H$2:$H$60,"",0,1)</f>
        <v/>
      </c>
      <c r="C202">
        <v>0</v>
      </c>
    </row>
    <row r="203" spans="1:3" x14ac:dyDescent="0.25">
      <c r="A203" s="37" t="s">
        <v>714</v>
      </c>
      <c r="B203" t="str">
        <f>_xlfn.XLOOKUP(A203,Reference!$D$2:$D$60,Reference!$H$2:$H$60,"",0,1)</f>
        <v/>
      </c>
      <c r="C203">
        <v>0</v>
      </c>
    </row>
    <row r="204" spans="1:3" x14ac:dyDescent="0.25">
      <c r="A204" s="37" t="s">
        <v>716</v>
      </c>
      <c r="B204">
        <f>_xlfn.XLOOKUP(A204,Reference!$D$2:$D$60,Reference!$H$2:$H$60,"",0,1)</f>
        <v>0</v>
      </c>
      <c r="C204">
        <v>0</v>
      </c>
    </row>
    <row r="205" spans="1:3" x14ac:dyDescent="0.25">
      <c r="A205" s="37" t="s">
        <v>718</v>
      </c>
      <c r="B205" t="str">
        <f>_xlfn.XLOOKUP(A205,Reference!$D$2:$D$60,Reference!$H$2:$H$60,"",0,1)</f>
        <v/>
      </c>
      <c r="C205">
        <v>0</v>
      </c>
    </row>
    <row r="206" spans="1:3" x14ac:dyDescent="0.25">
      <c r="A206" s="37" t="s">
        <v>720</v>
      </c>
      <c r="B206" t="str">
        <f>_xlfn.XLOOKUP(A206,Reference!$D$2:$D$60,Reference!$H$2:$H$60,"",0,1)</f>
        <v/>
      </c>
      <c r="C206">
        <v>0</v>
      </c>
    </row>
    <row r="207" spans="1:3" x14ac:dyDescent="0.25">
      <c r="A207" s="37" t="s">
        <v>722</v>
      </c>
      <c r="B207" t="str">
        <f>_xlfn.XLOOKUP(A207,Reference!$D$2:$D$60,Reference!$H$2:$H$60,"",0,1)</f>
        <v/>
      </c>
      <c r="C207">
        <v>0</v>
      </c>
    </row>
    <row r="208" spans="1:3" x14ac:dyDescent="0.25">
      <c r="A208" s="37" t="s">
        <v>724</v>
      </c>
      <c r="B208" t="str">
        <f>_xlfn.XLOOKUP(A208,Reference!$D$2:$D$60,Reference!$H$2:$H$60,"",0,1)</f>
        <v/>
      </c>
      <c r="C208">
        <v>0</v>
      </c>
    </row>
    <row r="209" spans="1:3" x14ac:dyDescent="0.25">
      <c r="A209" s="37" t="s">
        <v>726</v>
      </c>
      <c r="B209" t="str">
        <f>_xlfn.XLOOKUP(A209,Reference!$D$2:$D$60,Reference!$H$2:$H$60,"",0,1)</f>
        <v/>
      </c>
      <c r="C209">
        <v>0</v>
      </c>
    </row>
    <row r="210" spans="1:3" x14ac:dyDescent="0.25">
      <c r="A210" s="37" t="s">
        <v>728</v>
      </c>
      <c r="B210" t="str">
        <f>_xlfn.XLOOKUP(A210,Reference!$D$2:$D$60,Reference!$H$2:$H$60,"",0,1)</f>
        <v/>
      </c>
      <c r="C210">
        <v>0</v>
      </c>
    </row>
    <row r="211" spans="1:3" x14ac:dyDescent="0.25">
      <c r="A211" s="37" t="s">
        <v>730</v>
      </c>
      <c r="B211" t="str">
        <f>_xlfn.XLOOKUP(A211,Reference!$D$2:$D$60,Reference!$H$2:$H$60,"",0,1)</f>
        <v/>
      </c>
      <c r="C211">
        <v>0</v>
      </c>
    </row>
    <row r="212" spans="1:3" x14ac:dyDescent="0.25">
      <c r="A212" s="37" t="s">
        <v>731</v>
      </c>
      <c r="B212">
        <f>_xlfn.XLOOKUP(A212,Reference!$D$2:$D$60,Reference!$H$2:$H$60,"",0,1)</f>
        <v>0.13300000000000001</v>
      </c>
      <c r="C212">
        <v>0.13300000000000001</v>
      </c>
    </row>
    <row r="213" spans="1:3" x14ac:dyDescent="0.25">
      <c r="A213" s="37" t="s">
        <v>733</v>
      </c>
      <c r="B213" t="str">
        <f>_xlfn.XLOOKUP(A213,Reference!$D$2:$D$60,Reference!$H$2:$H$60,"",0,1)</f>
        <v/>
      </c>
      <c r="C213">
        <v>0</v>
      </c>
    </row>
    <row r="214" spans="1:3" x14ac:dyDescent="0.25">
      <c r="A214" s="37" t="s">
        <v>735</v>
      </c>
      <c r="B214" t="str">
        <f>_xlfn.XLOOKUP(A214,Reference!$D$2:$D$60,Reference!$H$2:$H$60,"",0,1)</f>
        <v/>
      </c>
      <c r="C214">
        <v>0</v>
      </c>
    </row>
    <row r="215" spans="1:3" x14ac:dyDescent="0.25">
      <c r="A215" s="37" t="s">
        <v>737</v>
      </c>
      <c r="B215">
        <f>_xlfn.XLOOKUP(A215,Reference!$D$2:$D$60,Reference!$H$2:$H$60,"",0,1)</f>
        <v>4.0000000000000001E-3</v>
      </c>
      <c r="C215">
        <v>4.0000000000000001E-3</v>
      </c>
    </row>
    <row r="216" spans="1:3" x14ac:dyDescent="0.25">
      <c r="A216" s="37" t="s">
        <v>739</v>
      </c>
      <c r="B216" t="str">
        <f>_xlfn.XLOOKUP(A216,Reference!$D$2:$D$60,Reference!$H$2:$H$60,"",0,1)</f>
        <v/>
      </c>
      <c r="C216">
        <v>0</v>
      </c>
    </row>
    <row r="217" spans="1:3" x14ac:dyDescent="0.25">
      <c r="A217" s="37" t="s">
        <v>741</v>
      </c>
      <c r="B217" t="str">
        <f>_xlfn.XLOOKUP(A217,Reference!$D$2:$D$60,Reference!$H$2:$H$60,"",0,1)</f>
        <v/>
      </c>
      <c r="C217">
        <v>0</v>
      </c>
    </row>
    <row r="218" spans="1:3" x14ac:dyDescent="0.25">
      <c r="A218" s="37" t="s">
        <v>743</v>
      </c>
      <c r="B218" t="str">
        <f>_xlfn.XLOOKUP(A218,Reference!$D$2:$D$60,Reference!$H$2:$H$60,"",0,1)</f>
        <v/>
      </c>
      <c r="C218">
        <v>0</v>
      </c>
    </row>
    <row r="219" spans="1:3" x14ac:dyDescent="0.25">
      <c r="A219" s="37" t="s">
        <v>745</v>
      </c>
      <c r="B219">
        <f>_xlfn.XLOOKUP(A219,Reference!$D$2:$D$60,Reference!$H$2:$H$60,"",0,1)</f>
        <v>2.7E-2</v>
      </c>
      <c r="C219">
        <v>2.7E-2</v>
      </c>
    </row>
    <row r="220" spans="1:3" x14ac:dyDescent="0.25">
      <c r="A220" s="37" t="s">
        <v>747</v>
      </c>
      <c r="B220" t="str">
        <f>_xlfn.XLOOKUP(A220,Reference!$D$2:$D$60,Reference!$H$2:$H$60,"",0,1)</f>
        <v/>
      </c>
      <c r="C220">
        <v>0</v>
      </c>
    </row>
    <row r="221" spans="1:3" x14ac:dyDescent="0.25">
      <c r="A221" s="37" t="s">
        <v>749</v>
      </c>
      <c r="B221" t="str">
        <f>_xlfn.XLOOKUP(A221,Reference!$D$2:$D$60,Reference!$H$2:$H$60,"",0,1)</f>
        <v/>
      </c>
      <c r="C221">
        <v>0</v>
      </c>
    </row>
    <row r="222" spans="1:3" x14ac:dyDescent="0.25">
      <c r="A222" s="37" t="s">
        <v>751</v>
      </c>
      <c r="B222">
        <f>_xlfn.XLOOKUP(A222,Reference!$D$2:$D$60,Reference!$H$2:$H$60,"",0,1)</f>
        <v>0</v>
      </c>
      <c r="C222">
        <v>0</v>
      </c>
    </row>
    <row r="223" spans="1:3" x14ac:dyDescent="0.25">
      <c r="A223" s="37" t="s">
        <v>753</v>
      </c>
      <c r="B223" t="str">
        <f>_xlfn.XLOOKUP(A223,Reference!$D$2:$D$60,Reference!$H$2:$H$60,"",0,1)</f>
        <v/>
      </c>
      <c r="C223">
        <v>0</v>
      </c>
    </row>
    <row r="224" spans="1:3" x14ac:dyDescent="0.25">
      <c r="A224" s="37" t="s">
        <v>755</v>
      </c>
      <c r="B224" t="str">
        <f>_xlfn.XLOOKUP(A224,Reference!$D$2:$D$60,Reference!$H$2:$H$60,"",0,1)</f>
        <v/>
      </c>
      <c r="C224">
        <v>0</v>
      </c>
    </row>
    <row r="225" spans="1:3" x14ac:dyDescent="0.25">
      <c r="A225" s="37" t="s">
        <v>757</v>
      </c>
      <c r="B225" t="str">
        <f>_xlfn.XLOOKUP(A225,Reference!$D$2:$D$60,Reference!$H$2:$H$60,"",0,1)</f>
        <v/>
      </c>
      <c r="C225">
        <v>0</v>
      </c>
    </row>
    <row r="226" spans="1:3" x14ac:dyDescent="0.25">
      <c r="A226" s="37" t="s">
        <v>759</v>
      </c>
      <c r="B226" t="str">
        <f>_xlfn.XLOOKUP(A226,Reference!$D$2:$D$60,Reference!$H$2:$H$60,"",0,1)</f>
        <v/>
      </c>
      <c r="C226">
        <v>0</v>
      </c>
    </row>
    <row r="227" spans="1:3" x14ac:dyDescent="0.25">
      <c r="A227" s="37" t="s">
        <v>761</v>
      </c>
      <c r="B227" t="str">
        <f>_xlfn.XLOOKUP(A227,Reference!$D$2:$D$60,Reference!$H$2:$H$60,"",0,1)</f>
        <v/>
      </c>
      <c r="C227">
        <v>0</v>
      </c>
    </row>
    <row r="228" spans="1:3" x14ac:dyDescent="0.25">
      <c r="A228" s="37" t="s">
        <v>763</v>
      </c>
      <c r="B228" t="str">
        <f>_xlfn.XLOOKUP(A228,Reference!$D$2:$D$60,Reference!$H$2:$H$60,"",0,1)</f>
        <v/>
      </c>
      <c r="C228">
        <v>0</v>
      </c>
    </row>
    <row r="229" spans="1:3" x14ac:dyDescent="0.25">
      <c r="A229" s="37" t="s">
        <v>765</v>
      </c>
      <c r="B229" t="str">
        <f>_xlfn.XLOOKUP(A229,Reference!$D$2:$D$60,Reference!$H$2:$H$60,"",0,1)</f>
        <v/>
      </c>
      <c r="C229">
        <v>0</v>
      </c>
    </row>
    <row r="230" spans="1:3" x14ac:dyDescent="0.25">
      <c r="A230" s="37" t="s">
        <v>767</v>
      </c>
      <c r="B230" t="str">
        <f>_xlfn.XLOOKUP(A230,Reference!$D$2:$D$60,Reference!$H$2:$H$60,"",0,1)</f>
        <v/>
      </c>
      <c r="C230">
        <v>0</v>
      </c>
    </row>
    <row r="231" spans="1:3" x14ac:dyDescent="0.25">
      <c r="A231" s="37" t="s">
        <v>769</v>
      </c>
      <c r="B231">
        <f>_xlfn.XLOOKUP(A231,Reference!$D$2:$D$60,Reference!$H$2:$H$60,"",0,1)</f>
        <v>8.9999999999999993E-3</v>
      </c>
      <c r="C231">
        <v>8.9999999999999993E-3</v>
      </c>
    </row>
    <row r="232" spans="1:3" x14ac:dyDescent="0.25">
      <c r="A232" s="37" t="s">
        <v>771</v>
      </c>
      <c r="B232" t="str">
        <f>_xlfn.XLOOKUP(A232,Reference!$D$2:$D$60,Reference!$H$2:$H$60,"",0,1)</f>
        <v/>
      </c>
      <c r="C232">
        <v>0</v>
      </c>
    </row>
    <row r="233" spans="1:3" x14ac:dyDescent="0.25">
      <c r="A233" s="37" t="s">
        <v>773</v>
      </c>
      <c r="B233" t="str">
        <f>_xlfn.XLOOKUP(A233,Reference!$D$2:$D$60,Reference!$H$2:$H$60,"",0,1)</f>
        <v/>
      </c>
      <c r="C233">
        <v>0</v>
      </c>
    </row>
    <row r="234" spans="1:3" x14ac:dyDescent="0.25">
      <c r="A234" s="37" t="s">
        <v>775</v>
      </c>
      <c r="B234">
        <f>_xlfn.XLOOKUP(A234,Reference!$D$2:$D$60,Reference!$H$2:$H$60,"",0,1)</f>
        <v>1.4E-2</v>
      </c>
      <c r="C234">
        <v>1.4E-2</v>
      </c>
    </row>
    <row r="235" spans="1:3" x14ac:dyDescent="0.25">
      <c r="A235" s="37" t="s">
        <v>777</v>
      </c>
      <c r="B235">
        <f>_xlfn.XLOOKUP(A235,Reference!$D$2:$D$60,Reference!$H$2:$H$60,"",0,1)</f>
        <v>1E-3</v>
      </c>
      <c r="C235">
        <v>1E-3</v>
      </c>
    </row>
    <row r="236" spans="1:3" x14ac:dyDescent="0.25">
      <c r="A236" s="37" t="s">
        <v>779</v>
      </c>
      <c r="B236" t="str">
        <f>_xlfn.XLOOKUP(A236,Reference!$D$2:$D$60,Reference!$H$2:$H$60,"",0,1)</f>
        <v/>
      </c>
      <c r="C236">
        <v>0</v>
      </c>
    </row>
    <row r="237" spans="1:3" x14ac:dyDescent="0.25">
      <c r="A237" s="37" t="s">
        <v>781</v>
      </c>
      <c r="B237" t="str">
        <f>_xlfn.XLOOKUP(A237,Reference!$D$2:$D$60,Reference!$H$2:$H$60,"",0,1)</f>
        <v/>
      </c>
      <c r="C237">
        <v>0</v>
      </c>
    </row>
    <row r="238" spans="1:3" x14ac:dyDescent="0.25">
      <c r="A238" s="37" t="s">
        <v>783</v>
      </c>
      <c r="B238" t="str">
        <f>_xlfn.XLOOKUP(A238,Reference!$D$2:$D$60,Reference!$H$2:$H$60,"",0,1)</f>
        <v/>
      </c>
      <c r="C238">
        <v>0</v>
      </c>
    </row>
    <row r="239" spans="1:3" x14ac:dyDescent="0.25">
      <c r="A239" s="37" t="s">
        <v>785</v>
      </c>
      <c r="B239" t="str">
        <f>_xlfn.XLOOKUP(A239,Reference!$D$2:$D$60,Reference!$H$2:$H$60,"",0,1)</f>
        <v/>
      </c>
      <c r="C239">
        <v>0</v>
      </c>
    </row>
    <row r="240" spans="1:3" x14ac:dyDescent="0.25">
      <c r="A240" s="37" t="s">
        <v>787</v>
      </c>
      <c r="B240" t="str">
        <f>_xlfn.XLOOKUP(A240,Reference!$D$2:$D$60,Reference!$H$2:$H$60,"",0,1)</f>
        <v/>
      </c>
      <c r="C240">
        <v>0</v>
      </c>
    </row>
    <row r="241" spans="1:3" x14ac:dyDescent="0.25">
      <c r="A241" s="37" t="s">
        <v>788</v>
      </c>
      <c r="B241" t="str">
        <f>_xlfn.XLOOKUP(A241,Reference!$D$2:$D$60,Reference!$H$2:$H$60,"",0,1)</f>
        <v/>
      </c>
      <c r="C241">
        <v>0</v>
      </c>
    </row>
    <row r="242" spans="1:3" x14ac:dyDescent="0.25">
      <c r="A242" s="37" t="s">
        <v>790</v>
      </c>
      <c r="B242">
        <f>_xlfn.XLOOKUP(A242,Reference!$D$2:$D$60,Reference!$H$2:$H$60,"",0,1)</f>
        <v>2.0409999999999999</v>
      </c>
      <c r="C242">
        <v>2.0409999999999999</v>
      </c>
    </row>
    <row r="243" spans="1:3" x14ac:dyDescent="0.25">
      <c r="A243" s="37" t="s">
        <v>792</v>
      </c>
      <c r="B243" t="str">
        <f>_xlfn.XLOOKUP(A243,Reference!$D$2:$D$60,Reference!$H$2:$H$60,"",0,1)</f>
        <v/>
      </c>
      <c r="C243">
        <v>0</v>
      </c>
    </row>
    <row r="244" spans="1:3" x14ac:dyDescent="0.25">
      <c r="A244" s="37" t="s">
        <v>794</v>
      </c>
      <c r="B244" t="str">
        <f>_xlfn.XLOOKUP(A244,Reference!$D$2:$D$60,Reference!$H$2:$H$60,"",0,1)</f>
        <v/>
      </c>
      <c r="C244">
        <v>0</v>
      </c>
    </row>
    <row r="245" spans="1:3" x14ac:dyDescent="0.25">
      <c r="A245" s="37" t="s">
        <v>795</v>
      </c>
      <c r="B245" t="str">
        <f>_xlfn.XLOOKUP(A245,Reference!$D$2:$D$60,Reference!$H$2:$H$60,"",0,1)</f>
        <v/>
      </c>
      <c r="C245">
        <v>0</v>
      </c>
    </row>
    <row r="246" spans="1:3" x14ac:dyDescent="0.25">
      <c r="A246" s="37" t="s">
        <v>797</v>
      </c>
      <c r="B246" t="str">
        <f>_xlfn.XLOOKUP(A246,Reference!$D$2:$D$60,Reference!$H$2:$H$60,"",0,1)</f>
        <v/>
      </c>
      <c r="C246">
        <v>0</v>
      </c>
    </row>
    <row r="247" spans="1:3" x14ac:dyDescent="0.25">
      <c r="A247" s="37" t="s">
        <v>798</v>
      </c>
      <c r="B247" t="str">
        <f>_xlfn.XLOOKUP(A247,Reference!$D$2:$D$60,Reference!$H$2:$H$60,"",0,1)</f>
        <v/>
      </c>
      <c r="C247">
        <v>0</v>
      </c>
    </row>
    <row r="248" spans="1:3" x14ac:dyDescent="0.25">
      <c r="A248" s="37" t="s">
        <v>800</v>
      </c>
      <c r="B248" t="str">
        <f>_xlfn.XLOOKUP(A248,Reference!$D$2:$D$60,Reference!$H$2:$H$60,"",0,1)</f>
        <v/>
      </c>
      <c r="C248">
        <v>0</v>
      </c>
    </row>
    <row r="249" spans="1:3" x14ac:dyDescent="0.25">
      <c r="A249" s="37" t="s">
        <v>802</v>
      </c>
      <c r="B249" t="str">
        <f>_xlfn.XLOOKUP(A249,Reference!$D$2:$D$60,Reference!$H$2:$H$60,"",0,1)</f>
        <v/>
      </c>
      <c r="C249">
        <v>0</v>
      </c>
    </row>
    <row r="250" spans="1:3" x14ac:dyDescent="0.25">
      <c r="A250" s="37" t="s">
        <v>804</v>
      </c>
      <c r="B250" t="str">
        <f>_xlfn.XLOOKUP(A250,Reference!$D$2:$D$60,Reference!$H$2:$H$60,"",0,1)</f>
        <v/>
      </c>
      <c r="C250">
        <v>0</v>
      </c>
    </row>
    <row r="251" spans="1:3" x14ac:dyDescent="0.25">
      <c r="A251" s="37" t="s">
        <v>806</v>
      </c>
      <c r="B251" t="str">
        <f>_xlfn.XLOOKUP(A251,Reference!$D$2:$D$60,Reference!$H$2:$H$60,"",0,1)</f>
        <v/>
      </c>
      <c r="C251">
        <v>0</v>
      </c>
    </row>
    <row r="252" spans="1:3" x14ac:dyDescent="0.25">
      <c r="A252" s="37" t="s">
        <v>808</v>
      </c>
      <c r="B252">
        <f>_xlfn.XLOOKUP(A252,Reference!$D$2:$D$60,Reference!$H$2:$H$60,"",0,1)</f>
        <v>6.9000000000000006E-2</v>
      </c>
      <c r="C252">
        <v>6.9000000000000006E-2</v>
      </c>
    </row>
    <row r="253" spans="1:3" x14ac:dyDescent="0.25">
      <c r="A253" s="37" t="s">
        <v>810</v>
      </c>
      <c r="B253" t="str">
        <f>_xlfn.XLOOKUP(A253,Reference!$D$2:$D$60,Reference!$H$2:$H$60,"",0,1)</f>
        <v/>
      </c>
      <c r="C253">
        <v>0</v>
      </c>
    </row>
    <row r="254" spans="1:3" x14ac:dyDescent="0.25">
      <c r="A254" s="37" t="s">
        <v>812</v>
      </c>
      <c r="B254" t="str">
        <f>_xlfn.XLOOKUP(A254,Reference!$D$2:$D$60,Reference!$H$2:$H$60,"",0,1)</f>
        <v/>
      </c>
      <c r="C254">
        <v>0</v>
      </c>
    </row>
    <row r="255" spans="1:3" x14ac:dyDescent="0.25">
      <c r="A255" s="37" t="s">
        <v>814</v>
      </c>
      <c r="B255" t="str">
        <f>_xlfn.XLOOKUP(A255,Reference!$D$2:$D$60,Reference!$H$2:$H$60,"",0,1)</f>
        <v/>
      </c>
      <c r="C255">
        <v>0</v>
      </c>
    </row>
    <row r="256" spans="1:3" x14ac:dyDescent="0.25">
      <c r="A256" s="37" t="s">
        <v>816</v>
      </c>
      <c r="B256" t="str">
        <f>_xlfn.XLOOKUP(A256,Reference!$D$2:$D$60,Reference!$H$2:$H$60,"",0,1)</f>
        <v/>
      </c>
      <c r="C256">
        <v>0</v>
      </c>
    </row>
    <row r="257" spans="1:3" x14ac:dyDescent="0.25">
      <c r="A257" s="37" t="s">
        <v>818</v>
      </c>
      <c r="B257" t="str">
        <f>_xlfn.XLOOKUP(A257,Reference!$D$2:$D$60,Reference!$H$2:$H$60,"",0,1)</f>
        <v/>
      </c>
      <c r="C257">
        <v>0</v>
      </c>
    </row>
    <row r="258" spans="1:3" x14ac:dyDescent="0.25">
      <c r="A258" s="37" t="s">
        <v>820</v>
      </c>
      <c r="B258" t="str">
        <f>_xlfn.XLOOKUP(A258,Reference!$D$2:$D$60,Reference!$H$2:$H$60,"",0,1)</f>
        <v/>
      </c>
      <c r="C258">
        <v>0</v>
      </c>
    </row>
    <row r="259" spans="1:3" x14ac:dyDescent="0.25">
      <c r="A259" s="37" t="s">
        <v>822</v>
      </c>
      <c r="B259" t="str">
        <f>_xlfn.XLOOKUP(A259,Reference!$D$2:$D$60,Reference!$H$2:$H$60,"",0,1)</f>
        <v/>
      </c>
      <c r="C259">
        <v>0</v>
      </c>
    </row>
    <row r="260" spans="1:3" x14ac:dyDescent="0.25">
      <c r="A260" s="37" t="s">
        <v>824</v>
      </c>
      <c r="B260" t="str">
        <f>_xlfn.XLOOKUP(A260,Reference!$D$2:$D$60,Reference!$H$2:$H$60,"",0,1)</f>
        <v/>
      </c>
      <c r="C260">
        <v>0</v>
      </c>
    </row>
    <row r="261" spans="1:3" x14ac:dyDescent="0.25">
      <c r="A261" s="37" t="s">
        <v>826</v>
      </c>
      <c r="B261" t="str">
        <f>_xlfn.XLOOKUP(A261,Reference!$D$2:$D$60,Reference!$H$2:$H$60,"",0,1)</f>
        <v/>
      </c>
      <c r="C261">
        <v>0</v>
      </c>
    </row>
    <row r="262" spans="1:3" x14ac:dyDescent="0.25">
      <c r="A262" s="37" t="s">
        <v>828</v>
      </c>
      <c r="B262" t="str">
        <f>_xlfn.XLOOKUP(A262,Reference!$D$2:$D$60,Reference!$H$2:$H$60,"",0,1)</f>
        <v/>
      </c>
      <c r="C262">
        <v>0</v>
      </c>
    </row>
    <row r="263" spans="1:3" x14ac:dyDescent="0.25">
      <c r="A263" s="37" t="s">
        <v>830</v>
      </c>
      <c r="B263" t="str">
        <f>_xlfn.XLOOKUP(A263,Reference!$D$2:$D$60,Reference!$H$2:$H$60,"",0,1)</f>
        <v/>
      </c>
      <c r="C263">
        <v>0</v>
      </c>
    </row>
    <row r="264" spans="1:3" x14ac:dyDescent="0.25">
      <c r="A264" s="37" t="s">
        <v>832</v>
      </c>
      <c r="B264" t="str">
        <f>_xlfn.XLOOKUP(A264,Reference!$D$2:$D$60,Reference!$H$2:$H$60,"",0,1)</f>
        <v/>
      </c>
      <c r="C264">
        <v>0</v>
      </c>
    </row>
    <row r="265" spans="1:3" x14ac:dyDescent="0.25">
      <c r="A265" s="37" t="s">
        <v>834</v>
      </c>
      <c r="B265" t="str">
        <f>_xlfn.XLOOKUP(A265,Reference!$D$2:$D$60,Reference!$H$2:$H$60,"",0,1)</f>
        <v/>
      </c>
      <c r="C265">
        <v>0</v>
      </c>
    </row>
    <row r="266" spans="1:3" x14ac:dyDescent="0.25">
      <c r="A266" s="37" t="s">
        <v>836</v>
      </c>
      <c r="B266" t="str">
        <f>_xlfn.XLOOKUP(A266,Reference!$D$2:$D$60,Reference!$H$2:$H$60,"",0,1)</f>
        <v/>
      </c>
      <c r="C266">
        <v>0</v>
      </c>
    </row>
    <row r="267" spans="1:3" x14ac:dyDescent="0.25">
      <c r="A267" s="37" t="s">
        <v>838</v>
      </c>
      <c r="B267" t="str">
        <f>_xlfn.XLOOKUP(A267,Reference!$D$2:$D$60,Reference!$H$2:$H$60,"",0,1)</f>
        <v/>
      </c>
      <c r="C267">
        <v>0</v>
      </c>
    </row>
    <row r="268" spans="1:3" x14ac:dyDescent="0.25">
      <c r="A268" s="37" t="s">
        <v>840</v>
      </c>
      <c r="B268" t="str">
        <f>_xlfn.XLOOKUP(A268,Reference!$D$2:$D$60,Reference!$H$2:$H$60,"",0,1)</f>
        <v/>
      </c>
      <c r="C268">
        <v>0</v>
      </c>
    </row>
    <row r="269" spans="1:3" x14ac:dyDescent="0.25">
      <c r="A269" s="37" t="s">
        <v>842</v>
      </c>
      <c r="B269" t="str">
        <f>_xlfn.XLOOKUP(A269,Reference!$D$2:$D$60,Reference!$H$2:$H$60,"",0,1)</f>
        <v/>
      </c>
      <c r="C269">
        <v>0</v>
      </c>
    </row>
    <row r="270" spans="1:3" x14ac:dyDescent="0.25">
      <c r="A270" s="37" t="s">
        <v>844</v>
      </c>
      <c r="B270" t="str">
        <f>_xlfn.XLOOKUP(A270,Reference!$D$2:$D$60,Reference!$H$2:$H$60,"",0,1)</f>
        <v/>
      </c>
      <c r="C270">
        <v>0</v>
      </c>
    </row>
    <row r="271" spans="1:3" x14ac:dyDescent="0.25">
      <c r="A271" s="37" t="s">
        <v>846</v>
      </c>
      <c r="B271" t="str">
        <f>_xlfn.XLOOKUP(A271,Reference!$D$2:$D$60,Reference!$H$2:$H$60,"",0,1)</f>
        <v/>
      </c>
      <c r="C271">
        <v>0</v>
      </c>
    </row>
    <row r="272" spans="1:3" x14ac:dyDescent="0.25">
      <c r="A272" s="37" t="s">
        <v>848</v>
      </c>
      <c r="B272" t="str">
        <f>_xlfn.XLOOKUP(A272,Reference!$D$2:$D$60,Reference!$H$2:$H$60,"",0,1)</f>
        <v/>
      </c>
      <c r="C272">
        <v>0</v>
      </c>
    </row>
    <row r="273" spans="1:3" x14ac:dyDescent="0.25">
      <c r="A273" s="37" t="s">
        <v>850</v>
      </c>
      <c r="B273" t="str">
        <f>_xlfn.XLOOKUP(A273,Reference!$D$2:$D$60,Reference!$H$2:$H$60,"",0,1)</f>
        <v/>
      </c>
      <c r="C273">
        <v>0</v>
      </c>
    </row>
    <row r="274" spans="1:3" x14ac:dyDescent="0.25">
      <c r="A274" s="37" t="s">
        <v>852</v>
      </c>
      <c r="B274" t="str">
        <f>_xlfn.XLOOKUP(A274,Reference!$D$2:$D$60,Reference!$H$2:$H$60,"",0,1)</f>
        <v/>
      </c>
      <c r="C274">
        <v>0</v>
      </c>
    </row>
    <row r="275" spans="1:3" x14ac:dyDescent="0.25">
      <c r="A275" s="37" t="s">
        <v>854</v>
      </c>
      <c r="B275" t="str">
        <f>_xlfn.XLOOKUP(A275,Reference!$D$2:$D$60,Reference!$H$2:$H$60,"",0,1)</f>
        <v/>
      </c>
      <c r="C275">
        <v>0</v>
      </c>
    </row>
    <row r="276" spans="1:3" x14ac:dyDescent="0.25">
      <c r="A276" s="37" t="s">
        <v>855</v>
      </c>
      <c r="B276" t="str">
        <f>_xlfn.XLOOKUP(A276,Reference!$D$2:$D$60,Reference!$H$2:$H$60,"",0,1)</f>
        <v/>
      </c>
      <c r="C276">
        <v>0</v>
      </c>
    </row>
    <row r="277" spans="1:3" x14ac:dyDescent="0.25">
      <c r="A277" s="37" t="s">
        <v>857</v>
      </c>
      <c r="B277" t="str">
        <f>_xlfn.XLOOKUP(A277,Reference!$D$2:$D$60,Reference!$H$2:$H$60,"",0,1)</f>
        <v/>
      </c>
      <c r="C277">
        <v>0</v>
      </c>
    </row>
    <row r="278" spans="1:3" x14ac:dyDescent="0.25">
      <c r="A278" s="37" t="s">
        <v>859</v>
      </c>
      <c r="B278" t="str">
        <f>_xlfn.XLOOKUP(A278,Reference!$D$2:$D$60,Reference!$H$2:$H$60,"",0,1)</f>
        <v/>
      </c>
      <c r="C278">
        <v>0</v>
      </c>
    </row>
    <row r="279" spans="1:3" x14ac:dyDescent="0.25">
      <c r="A279" s="37" t="s">
        <v>861</v>
      </c>
      <c r="B279" t="str">
        <f>_xlfn.XLOOKUP(A279,Reference!$D$2:$D$60,Reference!$H$2:$H$60,"",0,1)</f>
        <v/>
      </c>
      <c r="C279">
        <v>0</v>
      </c>
    </row>
    <row r="280" spans="1:3" x14ac:dyDescent="0.25">
      <c r="A280" s="37" t="s">
        <v>863</v>
      </c>
      <c r="B280" t="str">
        <f>_xlfn.XLOOKUP(A280,Reference!$D$2:$D$60,Reference!$H$2:$H$60,"",0,1)</f>
        <v/>
      </c>
      <c r="C280">
        <v>0</v>
      </c>
    </row>
    <row r="281" spans="1:3" x14ac:dyDescent="0.25">
      <c r="A281" s="37" t="s">
        <v>865</v>
      </c>
      <c r="B281">
        <f>_xlfn.XLOOKUP(A281,Reference!$D$2:$D$60,Reference!$H$2:$H$60,"",0,1)</f>
        <v>1.4E-2</v>
      </c>
      <c r="C281">
        <v>1.4E-2</v>
      </c>
    </row>
    <row r="282" spans="1:3" x14ac:dyDescent="0.25">
      <c r="A282" s="37" t="s">
        <v>867</v>
      </c>
      <c r="B282" t="str">
        <f>_xlfn.XLOOKUP(A282,Reference!$D$2:$D$60,Reference!$H$2:$H$60,"",0,1)</f>
        <v/>
      </c>
      <c r="C282">
        <v>0</v>
      </c>
    </row>
    <row r="283" spans="1:3" x14ac:dyDescent="0.25">
      <c r="A283" s="37" t="s">
        <v>868</v>
      </c>
      <c r="B283">
        <f>_xlfn.XLOOKUP(A283,Reference!$D$2:$D$60,Reference!$H$2:$H$60,"",0,1)</f>
        <v>3.1669999999999998</v>
      </c>
      <c r="C283">
        <v>3.1669999999999998</v>
      </c>
    </row>
    <row r="284" spans="1:3" x14ac:dyDescent="0.25">
      <c r="A284" s="37" t="s">
        <v>870</v>
      </c>
      <c r="B284" t="str">
        <f>_xlfn.XLOOKUP(A284,Reference!$D$2:$D$60,Reference!$H$2:$H$60,"",0,1)</f>
        <v/>
      </c>
      <c r="C284">
        <v>0</v>
      </c>
    </row>
  </sheetData>
  <autoFilter ref="A1:C284" xr:uid="{0E3DCE36-B7C5-4979-B937-942C87A3E819}"/>
  <conditionalFormatting sqref="A2:A284">
    <cfRule type="duplicateValues" dxfId="0" priority="1"/>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3215B-B57E-4B32-9363-C55925117F20}">
  <dimension ref="A1:H60"/>
  <sheetViews>
    <sheetView workbookViewId="0">
      <selection activeCell="O284" sqref="O284"/>
    </sheetView>
  </sheetViews>
  <sheetFormatPr defaultRowHeight="15" x14ac:dyDescent="0.25"/>
  <cols>
    <col min="1" max="2" width="11.5703125"/>
    <col min="3" max="3" width="32.140625" customWidth="1"/>
    <col min="4" max="4" width="15.140625" customWidth="1"/>
  </cols>
  <sheetData>
    <row r="1" spans="1:8" ht="30" x14ac:dyDescent="0.25">
      <c r="A1" s="73" t="s">
        <v>872</v>
      </c>
      <c r="B1" s="73" t="s">
        <v>873</v>
      </c>
      <c r="C1" s="73" t="s">
        <v>874</v>
      </c>
      <c r="D1" s="73" t="s">
        <v>875</v>
      </c>
      <c r="E1" s="73" t="s">
        <v>876</v>
      </c>
      <c r="F1" s="73" t="s">
        <v>877</v>
      </c>
      <c r="G1" s="73" t="s">
        <v>878</v>
      </c>
      <c r="H1" s="74" t="s">
        <v>879</v>
      </c>
    </row>
    <row r="2" spans="1:8" x14ac:dyDescent="0.25">
      <c r="A2" s="73">
        <v>272023</v>
      </c>
      <c r="B2" s="73" t="s">
        <v>880</v>
      </c>
      <c r="C2" s="73" t="s">
        <v>881</v>
      </c>
      <c r="D2" s="73" t="s">
        <v>317</v>
      </c>
      <c r="E2" s="73">
        <v>0.73</v>
      </c>
      <c r="F2" s="73">
        <v>0.73</v>
      </c>
      <c r="G2" s="73">
        <v>0.73</v>
      </c>
      <c r="H2" s="74">
        <v>1.9E-2</v>
      </c>
    </row>
    <row r="3" spans="1:8" x14ac:dyDescent="0.25">
      <c r="A3" s="73">
        <v>272087</v>
      </c>
      <c r="B3" s="73" t="s">
        <v>880</v>
      </c>
      <c r="C3" s="73" t="s">
        <v>881</v>
      </c>
      <c r="D3" s="73" t="s">
        <v>319</v>
      </c>
      <c r="E3" s="73">
        <v>10</v>
      </c>
      <c r="F3" s="73">
        <v>11.11</v>
      </c>
      <c r="G3" s="73">
        <v>0</v>
      </c>
      <c r="H3" s="74">
        <v>1.9E-2</v>
      </c>
    </row>
    <row r="4" spans="1:8" x14ac:dyDescent="0.25">
      <c r="A4" s="73">
        <v>271995</v>
      </c>
      <c r="B4" s="73" t="s">
        <v>880</v>
      </c>
      <c r="C4" s="73" t="s">
        <v>881</v>
      </c>
      <c r="D4" s="73" t="s">
        <v>333</v>
      </c>
      <c r="E4" s="73">
        <v>2.5</v>
      </c>
      <c r="F4" s="73">
        <v>2.5499999999999998</v>
      </c>
      <c r="G4" s="73">
        <v>2.5</v>
      </c>
      <c r="H4" s="74">
        <v>4.0000000000000001E-3</v>
      </c>
    </row>
    <row r="5" spans="1:8" x14ac:dyDescent="0.25">
      <c r="A5" s="75">
        <v>271967</v>
      </c>
      <c r="B5" s="75" t="s">
        <v>880</v>
      </c>
      <c r="C5" s="75" t="s">
        <v>881</v>
      </c>
      <c r="D5" s="75" t="s">
        <v>345</v>
      </c>
      <c r="E5" s="75">
        <v>61</v>
      </c>
      <c r="F5" s="75">
        <v>61.13</v>
      </c>
      <c r="G5" s="75">
        <v>36.6</v>
      </c>
      <c r="H5" s="76">
        <v>0.13400000000000001</v>
      </c>
    </row>
    <row r="6" spans="1:8" x14ac:dyDescent="0.25">
      <c r="A6" s="75">
        <v>295105</v>
      </c>
      <c r="B6" s="75" t="s">
        <v>880</v>
      </c>
      <c r="C6" s="75" t="s">
        <v>881</v>
      </c>
      <c r="D6" s="75" t="s">
        <v>373</v>
      </c>
      <c r="E6" s="75">
        <v>26.5</v>
      </c>
      <c r="F6" s="75">
        <v>26.29</v>
      </c>
      <c r="G6" s="75">
        <v>6</v>
      </c>
      <c r="H6" s="76">
        <v>1.637</v>
      </c>
    </row>
    <row r="7" spans="1:8" x14ac:dyDescent="0.25">
      <c r="A7" s="73">
        <v>293321</v>
      </c>
      <c r="B7" s="73" t="s">
        <v>880</v>
      </c>
      <c r="C7" s="73" t="s">
        <v>881</v>
      </c>
      <c r="D7" s="73" t="s">
        <v>377</v>
      </c>
      <c r="E7" s="73">
        <v>0.6</v>
      </c>
      <c r="F7" s="73">
        <v>0.69</v>
      </c>
      <c r="G7" s="73">
        <v>0.6</v>
      </c>
      <c r="H7" s="74">
        <v>0</v>
      </c>
    </row>
    <row r="8" spans="1:8" x14ac:dyDescent="0.25">
      <c r="A8" s="75">
        <v>293509</v>
      </c>
      <c r="B8" s="75" t="s">
        <v>880</v>
      </c>
      <c r="C8" s="75" t="s">
        <v>881</v>
      </c>
      <c r="D8" s="75" t="s">
        <v>382</v>
      </c>
      <c r="E8" s="75">
        <v>63.4</v>
      </c>
      <c r="F8" s="75">
        <v>62.34</v>
      </c>
      <c r="G8" s="75">
        <v>63.4</v>
      </c>
      <c r="H8" s="76">
        <v>0</v>
      </c>
    </row>
    <row r="9" spans="1:8" x14ac:dyDescent="0.25">
      <c r="A9" s="75">
        <v>295127</v>
      </c>
      <c r="B9" s="75" t="s">
        <v>880</v>
      </c>
      <c r="C9" s="75" t="s">
        <v>881</v>
      </c>
      <c r="D9" s="75" t="s">
        <v>868</v>
      </c>
      <c r="E9" s="75">
        <v>82.5</v>
      </c>
      <c r="F9" s="75">
        <v>60.9</v>
      </c>
      <c r="G9" s="75">
        <v>60.9</v>
      </c>
      <c r="H9" s="76">
        <v>3.1669999999999998</v>
      </c>
    </row>
    <row r="10" spans="1:8" x14ac:dyDescent="0.25">
      <c r="A10" s="73">
        <v>299987</v>
      </c>
      <c r="B10" s="73" t="s">
        <v>880</v>
      </c>
      <c r="C10" s="73" t="s">
        <v>881</v>
      </c>
      <c r="D10" s="73" t="s">
        <v>383</v>
      </c>
      <c r="E10" s="73">
        <v>0.56999999999999995</v>
      </c>
      <c r="F10" s="73">
        <v>0.56999999999999995</v>
      </c>
      <c r="G10" s="73">
        <v>0.39</v>
      </c>
      <c r="H10" s="74">
        <v>3.0000000000000001E-3</v>
      </c>
    </row>
    <row r="11" spans="1:8" x14ac:dyDescent="0.25">
      <c r="A11" s="75">
        <v>299987</v>
      </c>
      <c r="B11" s="75" t="s">
        <v>880</v>
      </c>
      <c r="C11" s="75" t="s">
        <v>881</v>
      </c>
      <c r="D11" s="75" t="s">
        <v>385</v>
      </c>
      <c r="E11" s="75">
        <v>2</v>
      </c>
      <c r="F11" s="75">
        <v>1.96</v>
      </c>
      <c r="G11" s="75">
        <v>1.6</v>
      </c>
      <c r="H11" s="76">
        <v>8.0000000000000002E-3</v>
      </c>
    </row>
    <row r="12" spans="1:8" x14ac:dyDescent="0.25">
      <c r="A12" s="75">
        <v>299947</v>
      </c>
      <c r="B12" s="75" t="s">
        <v>880</v>
      </c>
      <c r="C12" s="75" t="s">
        <v>881</v>
      </c>
      <c r="D12" s="75" t="s">
        <v>387</v>
      </c>
      <c r="E12" s="75">
        <v>14.4</v>
      </c>
      <c r="F12" s="75">
        <v>14.38</v>
      </c>
      <c r="G12" s="75">
        <v>14.4</v>
      </c>
      <c r="H12" s="76">
        <v>0</v>
      </c>
    </row>
    <row r="13" spans="1:8" x14ac:dyDescent="0.25">
      <c r="A13" s="75">
        <v>300098</v>
      </c>
      <c r="B13" s="75" t="s">
        <v>880</v>
      </c>
      <c r="C13" s="75" t="s">
        <v>881</v>
      </c>
      <c r="D13" s="75" t="s">
        <v>389</v>
      </c>
      <c r="E13" s="75">
        <v>0.7</v>
      </c>
      <c r="F13" s="75">
        <v>0.92</v>
      </c>
      <c r="G13" s="75">
        <v>0.7</v>
      </c>
      <c r="H13" s="76">
        <v>1E-3</v>
      </c>
    </row>
    <row r="14" spans="1:8" x14ac:dyDescent="0.25">
      <c r="A14" s="75">
        <v>300084</v>
      </c>
      <c r="B14" s="75" t="s">
        <v>880</v>
      </c>
      <c r="C14" s="75" t="s">
        <v>881</v>
      </c>
      <c r="D14" s="75" t="s">
        <v>393</v>
      </c>
      <c r="E14" s="75">
        <v>1.5129999999999999</v>
      </c>
      <c r="F14" s="75">
        <v>1.52</v>
      </c>
      <c r="G14" s="75">
        <v>1.5129999999999999</v>
      </c>
      <c r="H14" s="76">
        <v>0</v>
      </c>
    </row>
    <row r="15" spans="1:8" x14ac:dyDescent="0.25">
      <c r="A15" s="73">
        <v>299732</v>
      </c>
      <c r="B15" s="73" t="s">
        <v>880</v>
      </c>
      <c r="C15" s="73" t="s">
        <v>881</v>
      </c>
      <c r="D15" s="73" t="s">
        <v>399</v>
      </c>
      <c r="E15" s="73">
        <v>24.106999999999999</v>
      </c>
      <c r="F15" s="73">
        <v>23.91</v>
      </c>
      <c r="G15" s="73">
        <v>10</v>
      </c>
      <c r="H15" s="74">
        <v>2E-3</v>
      </c>
    </row>
    <row r="16" spans="1:8" x14ac:dyDescent="0.25">
      <c r="A16" s="73">
        <v>300073</v>
      </c>
      <c r="B16" s="73" t="s">
        <v>880</v>
      </c>
      <c r="C16" s="73" t="s">
        <v>881</v>
      </c>
      <c r="D16" s="73" t="s">
        <v>409</v>
      </c>
      <c r="E16" s="73">
        <v>0.26</v>
      </c>
      <c r="F16" s="73">
        <v>0.28000000000000003</v>
      </c>
      <c r="G16" s="73">
        <v>0.26</v>
      </c>
      <c r="H16" s="74">
        <v>1.4999999999999999E-2</v>
      </c>
    </row>
    <row r="17" spans="1:8" x14ac:dyDescent="0.25">
      <c r="A17" s="73">
        <v>299868</v>
      </c>
      <c r="B17" s="73" t="s">
        <v>880</v>
      </c>
      <c r="C17" s="73" t="s">
        <v>881</v>
      </c>
      <c r="D17" s="73" t="s">
        <v>411</v>
      </c>
      <c r="E17" s="73">
        <v>15.6</v>
      </c>
      <c r="F17" s="73">
        <v>15.68</v>
      </c>
      <c r="G17" s="73">
        <v>15.6</v>
      </c>
      <c r="H17" s="74">
        <v>4.2999999999999997E-2</v>
      </c>
    </row>
    <row r="18" spans="1:8" x14ac:dyDescent="0.25">
      <c r="A18" s="75">
        <v>274387</v>
      </c>
      <c r="B18" s="75" t="s">
        <v>880</v>
      </c>
      <c r="C18" s="75" t="s">
        <v>881</v>
      </c>
      <c r="D18" s="75" t="s">
        <v>415</v>
      </c>
      <c r="E18" s="75">
        <v>5.6656000000000004</v>
      </c>
      <c r="F18" s="75">
        <v>4.8499999999999996</v>
      </c>
      <c r="G18" s="75">
        <v>5.6656000000000004</v>
      </c>
      <c r="H18" s="76">
        <v>5.3999999999999999E-2</v>
      </c>
    </row>
    <row r="19" spans="1:8" x14ac:dyDescent="0.25">
      <c r="A19" s="75">
        <v>274507</v>
      </c>
      <c r="B19" s="75" t="s">
        <v>880</v>
      </c>
      <c r="C19" s="75" t="s">
        <v>881</v>
      </c>
      <c r="D19" s="75" t="s">
        <v>425</v>
      </c>
      <c r="E19" s="75">
        <v>21</v>
      </c>
      <c r="F19" s="75">
        <v>20.97</v>
      </c>
      <c r="G19" s="75">
        <v>6.4</v>
      </c>
      <c r="H19" s="76">
        <v>2E-3</v>
      </c>
    </row>
    <row r="20" spans="1:8" x14ac:dyDescent="0.25">
      <c r="A20" s="73">
        <v>273591</v>
      </c>
      <c r="B20" s="73" t="s">
        <v>880</v>
      </c>
      <c r="C20" s="73" t="s">
        <v>881</v>
      </c>
      <c r="D20" s="73" t="s">
        <v>429</v>
      </c>
      <c r="E20" s="73">
        <v>112</v>
      </c>
      <c r="F20" s="73">
        <v>109.92</v>
      </c>
      <c r="G20" s="73">
        <v>48</v>
      </c>
      <c r="H20" s="74">
        <v>0.21</v>
      </c>
    </row>
    <row r="21" spans="1:8" x14ac:dyDescent="0.25">
      <c r="A21" s="75">
        <v>273590</v>
      </c>
      <c r="B21" s="75" t="s">
        <v>880</v>
      </c>
      <c r="C21" s="75" t="s">
        <v>881</v>
      </c>
      <c r="D21" s="75" t="s">
        <v>431</v>
      </c>
      <c r="E21" s="75">
        <v>5.95</v>
      </c>
      <c r="F21" s="75">
        <v>6.09</v>
      </c>
      <c r="G21" s="75">
        <v>4.5</v>
      </c>
      <c r="H21" s="76">
        <v>6.4000000000000001E-2</v>
      </c>
    </row>
    <row r="22" spans="1:8" x14ac:dyDescent="0.25">
      <c r="A22" s="75">
        <v>274250</v>
      </c>
      <c r="B22" s="75" t="s">
        <v>880</v>
      </c>
      <c r="C22" s="75" t="s">
        <v>881</v>
      </c>
      <c r="D22" s="75" t="s">
        <v>435</v>
      </c>
      <c r="E22" s="75">
        <v>34.64</v>
      </c>
      <c r="F22" s="75">
        <v>34.64</v>
      </c>
      <c r="G22" s="75">
        <v>29</v>
      </c>
      <c r="H22" s="76">
        <v>0.20899999999999999</v>
      </c>
    </row>
    <row r="23" spans="1:8" x14ac:dyDescent="0.25">
      <c r="A23" s="73">
        <v>273590</v>
      </c>
      <c r="B23" s="73" t="s">
        <v>880</v>
      </c>
      <c r="C23" s="73" t="s">
        <v>881</v>
      </c>
      <c r="D23" s="73" t="s">
        <v>437</v>
      </c>
      <c r="E23" s="73">
        <v>0.92</v>
      </c>
      <c r="F23" s="73">
        <v>0.96</v>
      </c>
      <c r="G23" s="73">
        <v>0.92</v>
      </c>
      <c r="H23" s="74">
        <v>6.0000000000000001E-3</v>
      </c>
    </row>
    <row r="24" spans="1:8" x14ac:dyDescent="0.25">
      <c r="A24" s="73">
        <v>299877</v>
      </c>
      <c r="B24" s="73" t="s">
        <v>880</v>
      </c>
      <c r="C24" s="73" t="s">
        <v>881</v>
      </c>
      <c r="D24" s="73" t="s">
        <v>458</v>
      </c>
      <c r="E24" s="73">
        <v>5.7</v>
      </c>
      <c r="F24" s="73">
        <v>5.25</v>
      </c>
      <c r="G24" s="73">
        <v>3.6</v>
      </c>
      <c r="H24" s="74">
        <v>0.28899999999999998</v>
      </c>
    </row>
    <row r="25" spans="1:8" x14ac:dyDescent="0.25">
      <c r="A25" s="75">
        <v>153321</v>
      </c>
      <c r="B25" s="75" t="s">
        <v>880</v>
      </c>
      <c r="C25" s="75" t="s">
        <v>881</v>
      </c>
      <c r="D25" s="75" t="s">
        <v>477</v>
      </c>
      <c r="E25" s="75">
        <v>0.75</v>
      </c>
      <c r="F25" s="75">
        <v>0.74</v>
      </c>
      <c r="G25" s="75">
        <v>0.35</v>
      </c>
      <c r="H25" s="76">
        <v>3.0000000000000001E-3</v>
      </c>
    </row>
    <row r="26" spans="1:8" x14ac:dyDescent="0.25">
      <c r="A26" s="75">
        <v>298711</v>
      </c>
      <c r="B26" s="75" t="s">
        <v>880</v>
      </c>
      <c r="C26" s="75" t="s">
        <v>881</v>
      </c>
      <c r="D26" s="75" t="s">
        <v>495</v>
      </c>
      <c r="E26" s="75">
        <v>8.61</v>
      </c>
      <c r="F26" s="75">
        <v>8.61</v>
      </c>
      <c r="G26" s="75">
        <v>8.61</v>
      </c>
      <c r="H26" s="76">
        <v>2.3E-2</v>
      </c>
    </row>
    <row r="27" spans="1:8" x14ac:dyDescent="0.25">
      <c r="A27" s="73">
        <v>299539</v>
      </c>
      <c r="B27" s="73" t="s">
        <v>880</v>
      </c>
      <c r="C27" s="73" t="s">
        <v>881</v>
      </c>
      <c r="D27" s="73" t="s">
        <v>507</v>
      </c>
      <c r="E27" s="73">
        <v>4.1399999999999997</v>
      </c>
      <c r="F27" s="73">
        <v>6.07</v>
      </c>
      <c r="G27" s="73">
        <v>4.1399999999999997</v>
      </c>
      <c r="H27" s="74">
        <v>1.2E-2</v>
      </c>
    </row>
    <row r="28" spans="1:8" x14ac:dyDescent="0.25">
      <c r="A28" s="75">
        <v>274784</v>
      </c>
      <c r="B28" s="75" t="s">
        <v>880</v>
      </c>
      <c r="C28" s="75" t="s">
        <v>881</v>
      </c>
      <c r="D28" s="75" t="s">
        <v>557</v>
      </c>
      <c r="E28" s="75">
        <v>2.2599999999999998</v>
      </c>
      <c r="F28" s="75">
        <v>2.23</v>
      </c>
      <c r="G28" s="75">
        <v>2</v>
      </c>
      <c r="H28" s="76">
        <v>0</v>
      </c>
    </row>
    <row r="29" spans="1:8" x14ac:dyDescent="0.25">
      <c r="A29" s="75">
        <v>244226</v>
      </c>
      <c r="B29" s="75" t="s">
        <v>880</v>
      </c>
      <c r="C29" s="75" t="s">
        <v>881</v>
      </c>
      <c r="D29" s="75" t="s">
        <v>559</v>
      </c>
      <c r="E29" s="75">
        <v>47.6</v>
      </c>
      <c r="F29" s="75">
        <v>47.77</v>
      </c>
      <c r="G29" s="75">
        <v>16.55</v>
      </c>
      <c r="H29" s="76">
        <v>0.11899999999999999</v>
      </c>
    </row>
    <row r="30" spans="1:8" x14ac:dyDescent="0.25">
      <c r="A30" s="73">
        <v>244241</v>
      </c>
      <c r="B30" s="73" t="s">
        <v>880</v>
      </c>
      <c r="C30" s="73" t="s">
        <v>881</v>
      </c>
      <c r="D30" s="73" t="s">
        <v>563</v>
      </c>
      <c r="E30" s="73">
        <v>0.28000000000000003</v>
      </c>
      <c r="F30" s="73">
        <v>0.42</v>
      </c>
      <c r="G30" s="73">
        <v>0.28000000000000003</v>
      </c>
      <c r="H30" s="74">
        <v>1E-3</v>
      </c>
    </row>
    <row r="31" spans="1:8" x14ac:dyDescent="0.25">
      <c r="A31" s="75">
        <v>274763</v>
      </c>
      <c r="B31" s="75" t="s">
        <v>880</v>
      </c>
      <c r="C31" s="75" t="s">
        <v>881</v>
      </c>
      <c r="D31" s="75" t="s">
        <v>565</v>
      </c>
      <c r="E31" s="75">
        <v>0.83</v>
      </c>
      <c r="F31" s="75">
        <v>0.83</v>
      </c>
      <c r="G31" s="75">
        <v>0.5</v>
      </c>
      <c r="H31" s="76">
        <v>0</v>
      </c>
    </row>
    <row r="32" spans="1:8" x14ac:dyDescent="0.25">
      <c r="A32" s="73">
        <v>272505</v>
      </c>
      <c r="B32" s="73" t="s">
        <v>880</v>
      </c>
      <c r="C32" s="73" t="s">
        <v>881</v>
      </c>
      <c r="D32" s="73" t="s">
        <v>571</v>
      </c>
      <c r="E32" s="73">
        <v>1.7</v>
      </c>
      <c r="F32" s="73">
        <v>1.9</v>
      </c>
      <c r="G32" s="73">
        <v>1.7</v>
      </c>
      <c r="H32" s="74">
        <v>0</v>
      </c>
    </row>
    <row r="33" spans="1:8" x14ac:dyDescent="0.25">
      <c r="A33" s="73">
        <v>299903</v>
      </c>
      <c r="B33" s="73" t="s">
        <v>880</v>
      </c>
      <c r="C33" s="73" t="s">
        <v>881</v>
      </c>
      <c r="D33" s="73" t="s">
        <v>589</v>
      </c>
      <c r="E33" s="73">
        <v>2.2999999999999998</v>
      </c>
      <c r="F33" s="73">
        <v>2.2400000000000002</v>
      </c>
      <c r="G33" s="73">
        <v>1.4</v>
      </c>
      <c r="H33" s="74">
        <v>1.2549999999999999</v>
      </c>
    </row>
    <row r="34" spans="1:8" x14ac:dyDescent="0.25">
      <c r="A34" s="75">
        <v>293511</v>
      </c>
      <c r="B34" s="75" t="s">
        <v>880</v>
      </c>
      <c r="C34" s="75" t="s">
        <v>881</v>
      </c>
      <c r="D34" s="75" t="s">
        <v>597</v>
      </c>
      <c r="E34" s="75">
        <v>8</v>
      </c>
      <c r="F34" s="75">
        <v>7.72</v>
      </c>
      <c r="G34" s="75">
        <v>8</v>
      </c>
      <c r="H34" s="76">
        <v>0.109</v>
      </c>
    </row>
    <row r="35" spans="1:8" x14ac:dyDescent="0.25">
      <c r="A35" s="73">
        <v>293437</v>
      </c>
      <c r="B35" s="73" t="s">
        <v>880</v>
      </c>
      <c r="C35" s="73" t="s">
        <v>881</v>
      </c>
      <c r="D35" s="73" t="s">
        <v>601</v>
      </c>
      <c r="E35" s="73">
        <v>7</v>
      </c>
      <c r="F35" s="73">
        <v>6.78</v>
      </c>
      <c r="G35" s="73">
        <v>3</v>
      </c>
      <c r="H35" s="74">
        <v>8.3000000000000004E-2</v>
      </c>
    </row>
    <row r="36" spans="1:8" x14ac:dyDescent="0.25">
      <c r="A36" s="73">
        <v>293437</v>
      </c>
      <c r="B36" s="73" t="s">
        <v>880</v>
      </c>
      <c r="C36" s="73" t="s">
        <v>881</v>
      </c>
      <c r="D36" s="73" t="s">
        <v>603</v>
      </c>
      <c r="E36" s="73">
        <v>2.11</v>
      </c>
      <c r="F36" s="73">
        <v>2.11</v>
      </c>
      <c r="G36" s="73">
        <v>1.72</v>
      </c>
      <c r="H36" s="74">
        <v>1.9E-2</v>
      </c>
    </row>
    <row r="37" spans="1:8" x14ac:dyDescent="0.25">
      <c r="A37" s="73">
        <v>293437</v>
      </c>
      <c r="B37" s="73" t="s">
        <v>880</v>
      </c>
      <c r="C37" s="73" t="s">
        <v>881</v>
      </c>
      <c r="D37" s="73" t="s">
        <v>613</v>
      </c>
      <c r="E37" s="73">
        <v>1.72</v>
      </c>
      <c r="F37" s="73">
        <v>2.0299999999999998</v>
      </c>
      <c r="G37" s="73">
        <v>1.72</v>
      </c>
      <c r="H37" s="74">
        <v>2.4E-2</v>
      </c>
    </row>
    <row r="38" spans="1:8" x14ac:dyDescent="0.25">
      <c r="A38" s="75">
        <v>274513</v>
      </c>
      <c r="B38" s="75" t="s">
        <v>880</v>
      </c>
      <c r="C38" s="75" t="s">
        <v>881</v>
      </c>
      <c r="D38" s="75" t="s">
        <v>655</v>
      </c>
      <c r="E38" s="75">
        <v>29.3</v>
      </c>
      <c r="F38" s="75">
        <v>28.32</v>
      </c>
      <c r="G38" s="75">
        <v>26</v>
      </c>
      <c r="H38" s="76">
        <v>4.1000000000000002E-2</v>
      </c>
    </row>
    <row r="39" spans="1:8" x14ac:dyDescent="0.25">
      <c r="A39" s="73">
        <v>274513</v>
      </c>
      <c r="B39" s="73" t="s">
        <v>880</v>
      </c>
      <c r="C39" s="73" t="s">
        <v>881</v>
      </c>
      <c r="D39" s="73" t="s">
        <v>657</v>
      </c>
      <c r="E39" s="73">
        <v>66.2</v>
      </c>
      <c r="F39" s="73">
        <v>45.17</v>
      </c>
      <c r="G39" s="73">
        <v>60</v>
      </c>
      <c r="H39" s="74">
        <v>4.8000000000000001E-2</v>
      </c>
    </row>
    <row r="40" spans="1:8" x14ac:dyDescent="0.25">
      <c r="A40" s="73">
        <v>274513</v>
      </c>
      <c r="B40" s="73" t="s">
        <v>880</v>
      </c>
      <c r="C40" s="73" t="s">
        <v>881</v>
      </c>
      <c r="D40" s="73" t="s">
        <v>659</v>
      </c>
      <c r="E40" s="73">
        <v>85.5</v>
      </c>
      <c r="F40" s="73">
        <v>53.84</v>
      </c>
      <c r="G40" s="73">
        <v>80</v>
      </c>
      <c r="H40" s="74">
        <v>2.5000000000000001E-2</v>
      </c>
    </row>
    <row r="41" spans="1:8" x14ac:dyDescent="0.25">
      <c r="A41" s="73">
        <v>274513</v>
      </c>
      <c r="B41" s="73" t="s">
        <v>880</v>
      </c>
      <c r="C41" s="73" t="s">
        <v>881</v>
      </c>
      <c r="D41" s="73" t="s">
        <v>661</v>
      </c>
      <c r="E41" s="73">
        <v>46</v>
      </c>
      <c r="F41" s="73">
        <v>45.48</v>
      </c>
      <c r="G41" s="73">
        <v>40</v>
      </c>
      <c r="H41" s="74">
        <v>4.8000000000000001E-2</v>
      </c>
    </row>
    <row r="42" spans="1:8" x14ac:dyDescent="0.25">
      <c r="A42" s="73">
        <v>274513</v>
      </c>
      <c r="B42" s="73" t="s">
        <v>880</v>
      </c>
      <c r="C42" s="73" t="s">
        <v>881</v>
      </c>
      <c r="D42" s="73" t="s">
        <v>662</v>
      </c>
      <c r="E42" s="73">
        <v>52</v>
      </c>
      <c r="F42" s="73">
        <v>52.71</v>
      </c>
      <c r="G42" s="73">
        <v>50</v>
      </c>
      <c r="H42" s="74">
        <v>1.7000000000000001E-2</v>
      </c>
    </row>
    <row r="43" spans="1:8" x14ac:dyDescent="0.25">
      <c r="A43" s="75">
        <v>273726</v>
      </c>
      <c r="B43" s="75" t="s">
        <v>880</v>
      </c>
      <c r="C43" s="75" t="s">
        <v>881</v>
      </c>
      <c r="D43" s="75" t="s">
        <v>692</v>
      </c>
      <c r="E43" s="75">
        <v>19.899999999999999</v>
      </c>
      <c r="F43" s="75">
        <v>19.68</v>
      </c>
      <c r="G43" s="75">
        <v>14</v>
      </c>
      <c r="H43" s="76">
        <v>5.8999999999999997E-2</v>
      </c>
    </row>
    <row r="44" spans="1:8" x14ac:dyDescent="0.25">
      <c r="A44" s="73">
        <v>272113</v>
      </c>
      <c r="B44" s="73" t="s">
        <v>880</v>
      </c>
      <c r="C44" s="73" t="s">
        <v>881</v>
      </c>
      <c r="D44" s="73" t="s">
        <v>698</v>
      </c>
      <c r="E44" s="73">
        <v>1.78</v>
      </c>
      <c r="F44" s="73">
        <v>1.51</v>
      </c>
      <c r="G44" s="73">
        <v>1</v>
      </c>
      <c r="H44" s="74">
        <v>0.99299999999999999</v>
      </c>
    </row>
    <row r="45" spans="1:8" x14ac:dyDescent="0.25">
      <c r="A45" s="73">
        <v>273693</v>
      </c>
      <c r="B45" s="73" t="s">
        <v>880</v>
      </c>
      <c r="C45" s="73" t="s">
        <v>881</v>
      </c>
      <c r="D45" s="73" t="s">
        <v>700</v>
      </c>
      <c r="E45" s="73">
        <v>0.56999999999999995</v>
      </c>
      <c r="F45" s="73">
        <v>0.36</v>
      </c>
      <c r="G45" s="73">
        <v>0.43</v>
      </c>
      <c r="H45" s="74">
        <v>8.0000000000000002E-3</v>
      </c>
    </row>
    <row r="46" spans="1:8" x14ac:dyDescent="0.25">
      <c r="A46" s="75">
        <v>265484</v>
      </c>
      <c r="B46" s="75" t="s">
        <v>880</v>
      </c>
      <c r="C46" s="75" t="s">
        <v>881</v>
      </c>
      <c r="D46" s="75" t="s">
        <v>702</v>
      </c>
      <c r="E46" s="75">
        <v>106</v>
      </c>
      <c r="F46" s="75">
        <v>106.9</v>
      </c>
      <c r="G46" s="75">
        <v>60</v>
      </c>
      <c r="H46" s="76">
        <v>0.123</v>
      </c>
    </row>
    <row r="47" spans="1:8" x14ac:dyDescent="0.25">
      <c r="A47" s="75">
        <v>273690</v>
      </c>
      <c r="B47" s="75" t="s">
        <v>880</v>
      </c>
      <c r="C47" s="75" t="s">
        <v>881</v>
      </c>
      <c r="D47" s="75" t="s">
        <v>704</v>
      </c>
      <c r="E47" s="75">
        <v>33</v>
      </c>
      <c r="F47" s="75">
        <v>30.82</v>
      </c>
      <c r="G47" s="75">
        <v>23</v>
      </c>
      <c r="H47" s="76">
        <v>7.1999999999999995E-2</v>
      </c>
    </row>
    <row r="48" spans="1:8" x14ac:dyDescent="0.25">
      <c r="A48" s="75">
        <v>272100</v>
      </c>
      <c r="B48" s="75" t="s">
        <v>880</v>
      </c>
      <c r="C48" s="75" t="s">
        <v>881</v>
      </c>
      <c r="D48" s="75" t="s">
        <v>706</v>
      </c>
      <c r="E48" s="75">
        <v>11.8</v>
      </c>
      <c r="F48" s="75">
        <v>12.25</v>
      </c>
      <c r="G48" s="75">
        <v>7.5</v>
      </c>
      <c r="H48" s="76">
        <v>0</v>
      </c>
    </row>
    <row r="49" spans="1:8" x14ac:dyDescent="0.25">
      <c r="A49" s="75">
        <v>273414</v>
      </c>
      <c r="B49" s="75" t="s">
        <v>880</v>
      </c>
      <c r="C49" s="75" t="s">
        <v>881</v>
      </c>
      <c r="D49" s="75" t="s">
        <v>708</v>
      </c>
      <c r="E49" s="75">
        <v>3.47</v>
      </c>
      <c r="F49" s="75">
        <v>3.4</v>
      </c>
      <c r="G49" s="75">
        <v>1.5</v>
      </c>
      <c r="H49" s="76">
        <v>0</v>
      </c>
    </row>
    <row r="50" spans="1:8" x14ac:dyDescent="0.25">
      <c r="A50" s="73">
        <v>273694</v>
      </c>
      <c r="B50" s="73" t="s">
        <v>880</v>
      </c>
      <c r="C50" s="73" t="s">
        <v>881</v>
      </c>
      <c r="D50" s="73" t="s">
        <v>716</v>
      </c>
      <c r="E50" s="73">
        <v>3.7385000000000002</v>
      </c>
      <c r="F50" s="73">
        <v>4.09</v>
      </c>
      <c r="G50" s="73">
        <v>3.7385000000000002</v>
      </c>
      <c r="H50" s="74">
        <v>0</v>
      </c>
    </row>
    <row r="51" spans="1:8" x14ac:dyDescent="0.25">
      <c r="A51" s="73">
        <v>299522</v>
      </c>
      <c r="B51" s="73" t="s">
        <v>880</v>
      </c>
      <c r="C51" s="73" t="s">
        <v>881</v>
      </c>
      <c r="D51" s="73" t="s">
        <v>731</v>
      </c>
      <c r="E51" s="73">
        <v>2</v>
      </c>
      <c r="F51" s="73">
        <v>2.0299999999999998</v>
      </c>
      <c r="G51" s="73">
        <v>2</v>
      </c>
      <c r="H51" s="74">
        <v>0.13300000000000001</v>
      </c>
    </row>
    <row r="52" spans="1:8" x14ac:dyDescent="0.25">
      <c r="A52" s="75">
        <v>299440</v>
      </c>
      <c r="B52" s="75" t="s">
        <v>880</v>
      </c>
      <c r="C52" s="75" t="s">
        <v>881</v>
      </c>
      <c r="D52" s="75" t="s">
        <v>737</v>
      </c>
      <c r="E52" s="75">
        <v>8.69</v>
      </c>
      <c r="F52" s="75">
        <v>8.73</v>
      </c>
      <c r="G52" s="75">
        <v>8.69</v>
      </c>
      <c r="H52" s="76">
        <v>4.0000000000000001E-3</v>
      </c>
    </row>
    <row r="53" spans="1:8" x14ac:dyDescent="0.25">
      <c r="A53" s="73">
        <v>273612</v>
      </c>
      <c r="B53" s="73" t="s">
        <v>880</v>
      </c>
      <c r="C53" s="73" t="s">
        <v>881</v>
      </c>
      <c r="D53" s="73" t="s">
        <v>745</v>
      </c>
      <c r="E53" s="73">
        <v>3</v>
      </c>
      <c r="F53" s="73">
        <v>2.12</v>
      </c>
      <c r="G53" s="73">
        <v>3</v>
      </c>
      <c r="H53" s="74">
        <v>2.7E-2</v>
      </c>
    </row>
    <row r="54" spans="1:8" x14ac:dyDescent="0.25">
      <c r="A54" s="75">
        <v>299580</v>
      </c>
      <c r="B54" s="75" t="s">
        <v>880</v>
      </c>
      <c r="C54" s="75" t="s">
        <v>881</v>
      </c>
      <c r="D54" s="75" t="s">
        <v>751</v>
      </c>
      <c r="E54" s="75">
        <v>12</v>
      </c>
      <c r="F54" s="75">
        <v>11.84</v>
      </c>
      <c r="G54" s="75">
        <v>0</v>
      </c>
      <c r="H54" s="76">
        <v>0</v>
      </c>
    </row>
    <row r="55" spans="1:8" x14ac:dyDescent="0.25">
      <c r="A55" s="75">
        <v>274701</v>
      </c>
      <c r="B55" s="75" t="s">
        <v>880</v>
      </c>
      <c r="C55" s="75" t="s">
        <v>881</v>
      </c>
      <c r="D55" s="75" t="s">
        <v>769</v>
      </c>
      <c r="E55" s="75">
        <v>4.3</v>
      </c>
      <c r="F55" s="75">
        <v>4.17</v>
      </c>
      <c r="G55" s="75">
        <v>4.3</v>
      </c>
      <c r="H55" s="76">
        <v>8.9999999999999993E-3</v>
      </c>
    </row>
    <row r="56" spans="1:8" x14ac:dyDescent="0.25">
      <c r="A56" s="75">
        <v>274576</v>
      </c>
      <c r="B56" s="75" t="s">
        <v>880</v>
      </c>
      <c r="C56" s="75" t="s">
        <v>881</v>
      </c>
      <c r="D56" s="75" t="s">
        <v>775</v>
      </c>
      <c r="E56" s="75">
        <v>31.2</v>
      </c>
      <c r="F56" s="75">
        <v>31.15</v>
      </c>
      <c r="G56" s="75">
        <v>6</v>
      </c>
      <c r="H56" s="76">
        <v>1.4E-2</v>
      </c>
    </row>
    <row r="57" spans="1:8" x14ac:dyDescent="0.25">
      <c r="A57" s="73">
        <v>274701</v>
      </c>
      <c r="B57" s="73" t="s">
        <v>880</v>
      </c>
      <c r="C57" s="73" t="s">
        <v>881</v>
      </c>
      <c r="D57" s="73" t="s">
        <v>777</v>
      </c>
      <c r="E57" s="73">
        <v>3</v>
      </c>
      <c r="F57" s="73">
        <v>3.07</v>
      </c>
      <c r="G57" s="73">
        <v>3</v>
      </c>
      <c r="H57" s="74">
        <v>1E-3</v>
      </c>
    </row>
    <row r="58" spans="1:8" x14ac:dyDescent="0.25">
      <c r="A58" s="75">
        <v>193968</v>
      </c>
      <c r="B58" s="75" t="s">
        <v>880</v>
      </c>
      <c r="C58" s="75" t="s">
        <v>881</v>
      </c>
      <c r="D58" s="75" t="s">
        <v>790</v>
      </c>
      <c r="E58" s="75">
        <v>700</v>
      </c>
      <c r="F58" s="75">
        <v>373.91</v>
      </c>
      <c r="G58" s="75">
        <v>0</v>
      </c>
      <c r="H58" s="76">
        <v>2.0409999999999999</v>
      </c>
    </row>
    <row r="59" spans="1:8" x14ac:dyDescent="0.25">
      <c r="A59" s="75">
        <v>299770</v>
      </c>
      <c r="B59" s="75" t="s">
        <v>880</v>
      </c>
      <c r="C59" s="75" t="s">
        <v>881</v>
      </c>
      <c r="D59" s="75" t="s">
        <v>808</v>
      </c>
      <c r="E59" s="75">
        <v>2.6</v>
      </c>
      <c r="F59" s="75">
        <v>3.26</v>
      </c>
      <c r="G59" s="75">
        <v>2.6</v>
      </c>
      <c r="H59" s="76">
        <v>6.9000000000000006E-2</v>
      </c>
    </row>
    <row r="60" spans="1:8" x14ac:dyDescent="0.25">
      <c r="A60" s="73">
        <v>271978</v>
      </c>
      <c r="B60" s="73" t="s">
        <v>880</v>
      </c>
      <c r="C60" s="73" t="s">
        <v>881</v>
      </c>
      <c r="D60" s="73" t="s">
        <v>865</v>
      </c>
      <c r="E60" s="73">
        <v>22</v>
      </c>
      <c r="F60" s="73">
        <v>26.07</v>
      </c>
      <c r="G60" s="73">
        <v>22</v>
      </c>
      <c r="H60" s="74">
        <v>1.4E-2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5370E76D08B304FA4A3D34D399B0919" ma:contentTypeVersion="14" ma:contentTypeDescription="Create a new document." ma:contentTypeScope="" ma:versionID="ec1c94e2ef34a6838b54d13448255ed6">
  <xsd:schema xmlns:xsd="http://www.w3.org/2001/XMLSchema" xmlns:xs="http://www.w3.org/2001/XMLSchema" xmlns:p="http://schemas.microsoft.com/office/2006/metadata/properties" xmlns:ns3="76f97737-18da-4379-974a-e69bdd7af4bd" xmlns:ns4="10cad795-ab32-4428-a1d4-babbdf293f71" targetNamespace="http://schemas.microsoft.com/office/2006/metadata/properties" ma:root="true" ma:fieldsID="392f5abfb57448265f9396eaf21ced21" ns3:_="" ns4:_="">
    <xsd:import namespace="76f97737-18da-4379-974a-e69bdd7af4bd"/>
    <xsd:import namespace="10cad795-ab32-4428-a1d4-babbdf293f71"/>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_activity" minOccurs="0"/>
                <xsd:element ref="ns4:SharedWithUsers" minOccurs="0"/>
                <xsd:element ref="ns4:SharedWithDetails" minOccurs="0"/>
                <xsd:element ref="ns4:SharingHintHash" minOccurs="0"/>
                <xsd:element ref="ns3:MediaServiceObjectDetectorVersions" minOccurs="0"/>
                <xsd:element ref="ns3:MediaServiceSearchProperties" minOccurs="0"/>
                <xsd:element ref="ns3:MediaServiceSystem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f97737-18da-4379-974a-e69bdd7af4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_activity" ma:index="14"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SystemTags" ma:index="20" nillable="true" ma:displayName="MediaServiceSystemTags" ma:hidden="true" ma:internalName="MediaServiceSystemTag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0cad795-ab32-4428-a1d4-babbdf293f71"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10cad795-ab32-4428-a1d4-babbdf293f71">
      <UserInfo>
        <DisplayName>Joanne Scott</DisplayName>
        <AccountId>13</AccountId>
        <AccountType/>
      </UserInfo>
    </SharedWithUsers>
    <_activity xmlns="76f97737-18da-4379-974a-e69bdd7af4bd" xsi:nil="true"/>
  </documentManagement>
</p:properties>
</file>

<file path=customXml/itemProps1.xml><?xml version="1.0" encoding="utf-8"?>
<ds:datastoreItem xmlns:ds="http://schemas.openxmlformats.org/officeDocument/2006/customXml" ds:itemID="{BD003364-995F-4969-9763-1460A49BE5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f97737-18da-4379-974a-e69bdd7af4bd"/>
    <ds:schemaRef ds:uri="10cad795-ab32-4428-a1d4-babbdf293f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817AFF-7519-472E-BA0B-B8C09B3CA116}">
  <ds:schemaRefs>
    <ds:schemaRef ds:uri="http://schemas.microsoft.com/sharepoint/v3/contenttype/forms"/>
  </ds:schemaRefs>
</ds:datastoreItem>
</file>

<file path=customXml/itemProps3.xml><?xml version="1.0" encoding="utf-8"?>
<ds:datastoreItem xmlns:ds="http://schemas.openxmlformats.org/officeDocument/2006/customXml" ds:itemID="{A25123CD-4B60-450A-90E8-8D754E78BBCE}">
  <ds:schemaRefs>
    <ds:schemaRef ds:uri="http://purl.org/dc/dcmitype/"/>
    <ds:schemaRef ds:uri="http://schemas.microsoft.com/office/2006/metadata/properties"/>
    <ds:schemaRef ds:uri="http://schemas.openxmlformats.org/package/2006/metadata/core-properties"/>
    <ds:schemaRef ds:uri="http://purl.org/dc/elements/1.1/"/>
    <ds:schemaRef ds:uri="http://schemas.microsoft.com/office/2006/documentManagement/types"/>
    <ds:schemaRef ds:uri="76f97737-18da-4379-974a-e69bdd7af4bd"/>
    <ds:schemaRef ds:uri="10cad795-ab32-4428-a1d4-babbdf293f71"/>
    <ds:schemaRef ds:uri="http://schemas.microsoft.com/office/infopath/2007/PartnerControl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Sites Assessment</vt:lpstr>
      <vt:lpstr>Calculations</vt:lpstr>
      <vt:lpstr>Sheet1</vt:lpstr>
      <vt:lpstr>Reference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Williamson</dc:creator>
  <cp:keywords/>
  <dc:description/>
  <cp:lastModifiedBy>Julia Watson</cp:lastModifiedBy>
  <cp:revision/>
  <dcterms:created xsi:type="dcterms:W3CDTF">2015-12-04T10:36:28Z</dcterms:created>
  <dcterms:modified xsi:type="dcterms:W3CDTF">2026-09-10T10:07:22Z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0x01010065370E76D08B304FA4A3D34D399B0919</vt:lpwstr>
  </property>
  <property fmtid="{D5CDD505-2E9C-101B-9397-08002B2CF9AE}" pid="3" name="MSIP_Label_393d98ac-5911-4996-9f40-934b924618b7_Enabled">
    <vt:lpwstr>true</vt:lpwstr>
  </property>
  <property fmtid="{D5CDD505-2E9C-101B-9397-08002B2CF9AE}" pid="4" name="MSIP_Label_393d98ac-5911-4996-9f40-934b924618b7_SetDate">
    <vt:lpwstr>2026-07-14T09:43:48Z</vt:lpwstr>
  </property>
  <property fmtid="{D5CDD505-2E9C-101B-9397-08002B2CF9AE}" pid="5" name="MSIP_Label_393d98ac-5911-4996-9f40-934b924618b7_Method">
    <vt:lpwstr>Standard</vt:lpwstr>
  </property>
  <property fmtid="{D5CDD505-2E9C-101B-9397-08002B2CF9AE}" pid="6" name="MSIP_Label_393d98ac-5911-4996-9f40-934b924618b7_Name">
    <vt:lpwstr>Official</vt:lpwstr>
  </property>
  <property fmtid="{D5CDD505-2E9C-101B-9397-08002B2CF9AE}" pid="7" name="MSIP_Label_393d98ac-5911-4996-9f40-934b924618b7_SiteId">
    <vt:lpwstr>671b555f-1b74-4a87-a174-b37d2b179b24</vt:lpwstr>
  </property>
  <property fmtid="{D5CDD505-2E9C-101B-9397-08002B2CF9AE}" pid="8" name="MSIP_Label_393d98ac-5911-4996-9f40-934b924618b7_ActionId">
    <vt:lpwstr>df0afd21-b3aa-4b2c-86c9-67357bb31850</vt:lpwstr>
  </property>
  <property fmtid="{D5CDD505-2E9C-101B-9397-08002B2CF9AE}" pid="9" name="MSIP_Label_393d98ac-5911-4996-9f40-934b924618b7_ContentBits">
    <vt:lpwstr>0</vt:lpwstr>
  </property>
  <property fmtid="{D5CDD505-2E9C-101B-9397-08002B2CF9AE}" pid="10" name="MSIP_Label_393d98ac-5911-4996-9f40-934b924618b7_Tag">
    <vt:lpwstr>10, 3, 0, 1</vt:lpwstr>
  </property>
  <property fmtid="{D5CDD505-2E9C-101B-9397-08002B2CF9AE}" pid="11" name="MediaServiceImageTags">
    <vt:lpwstr/>
  </property>
</Properties>
</file>